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770" windowHeight="11670" tabRatio="661" firstSheet="9" activeTab="15"/>
  </bookViews>
  <sheets>
    <sheet name="პრიორიტეტი I" sheetId="1" r:id="rId1"/>
    <sheet name="პრიორიტეტი II" sheetId="2" r:id="rId2"/>
    <sheet name="პრიორიტეტი III" sheetId="3" r:id="rId3"/>
    <sheet name="პრიორიტეტი IV" sheetId="4" r:id="rId4"/>
    <sheet name="პრიორიტეტი V" sheetId="5" r:id="rId5"/>
    <sheet name="პრიორიტეტი VI" sheetId="6" r:id="rId6"/>
    <sheet name="პრიორიტეტი VII" sheetId="7" r:id="rId7"/>
    <sheet name="პრიორიტეტი VIII" sheetId="8" r:id="rId8"/>
    <sheet name="პრიორიტეტი IX" sheetId="9" r:id="rId9"/>
    <sheet name="პრიორიტეტი X" sheetId="10" r:id="rId10"/>
    <sheet name="პრიორიტეტი XI" sheetId="11" r:id="rId11"/>
    <sheet name="პრიორიტეტი XII" sheetId="12" r:id="rId12"/>
    <sheet name="პრიორიტეტი XIII" sheetId="13" r:id="rId13"/>
    <sheet name="პრიორიტეტი XIV" sheetId="14" r:id="rId14"/>
    <sheet name="პრიორიტეტი XV" sheetId="15" r:id="rId15"/>
    <sheet name="პრიორიტეტი XVI" sheetId="16"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 i="15" l="1"/>
  <c r="AU15" i="15"/>
  <c r="AT15" i="15"/>
  <c r="AR15" i="15"/>
  <c r="AP15" i="15"/>
  <c r="AO15" i="15"/>
  <c r="AN15" i="15"/>
  <c r="AM15" i="15"/>
  <c r="AL15" i="15"/>
  <c r="AK15" i="15"/>
  <c r="AI15" i="15"/>
  <c r="AH15" i="15"/>
  <c r="AF15" i="15"/>
  <c r="AE15" i="15"/>
  <c r="AC15" i="15"/>
  <c r="AB15" i="15"/>
  <c r="Z15" i="15"/>
  <c r="Y15" i="15"/>
  <c r="W15" i="15"/>
  <c r="V15" i="15"/>
  <c r="T15" i="15"/>
  <c r="S15" i="15"/>
  <c r="Q15" i="15"/>
  <c r="P15" i="15"/>
  <c r="O15" i="15"/>
  <c r="N15" i="15"/>
  <c r="M15" i="15"/>
  <c r="L15" i="15"/>
  <c r="K15" i="15"/>
  <c r="AG10" i="15"/>
  <c r="AD10" i="15"/>
  <c r="AA10" i="15"/>
  <c r="X10" i="15"/>
  <c r="U10" i="15"/>
  <c r="R10" i="15"/>
  <c r="R15" i="15" s="1"/>
  <c r="J10" i="15"/>
  <c r="AJ9" i="15"/>
  <c r="AJ15" i="15" s="1"/>
  <c r="AG9" i="15"/>
  <c r="AG15" i="15" s="1"/>
  <c r="AD9" i="15"/>
  <c r="AD15" i="15" s="1"/>
  <c r="AA9" i="15"/>
  <c r="AA15" i="15" s="1"/>
  <c r="X9" i="15"/>
  <c r="X15" i="15" s="1"/>
  <c r="U9" i="15"/>
  <c r="U15" i="15" s="1"/>
  <c r="J9" i="15"/>
  <c r="J15" i="15" l="1"/>
  <c r="AJ9" i="13"/>
  <c r="AG9" i="13"/>
  <c r="AD9" i="13"/>
  <c r="AA9" i="13"/>
  <c r="X9" i="13"/>
  <c r="U9" i="13"/>
  <c r="R9" i="13"/>
  <c r="J9" i="13"/>
  <c r="AJ8" i="13"/>
  <c r="AG8" i="13"/>
  <c r="AD8" i="13"/>
  <c r="AA8" i="13"/>
  <c r="X8" i="13"/>
  <c r="U8" i="13"/>
  <c r="R8" i="13"/>
  <c r="J8" i="13"/>
  <c r="AJ7" i="13"/>
  <c r="AG7" i="13"/>
  <c r="AD7" i="13"/>
  <c r="AA7" i="13"/>
  <c r="X7" i="13"/>
  <c r="U7" i="13"/>
  <c r="R7" i="13"/>
  <c r="AL7" i="13" l="1"/>
  <c r="AL8" i="13"/>
  <c r="AL9" i="13"/>
  <c r="AM9" i="13" s="1"/>
  <c r="AJ28" i="7"/>
  <c r="AG28" i="7"/>
  <c r="AD28" i="7"/>
  <c r="AA28" i="7"/>
  <c r="X28" i="7"/>
  <c r="U28" i="7"/>
  <c r="R28" i="7"/>
  <c r="J28" i="7"/>
  <c r="AJ26" i="7"/>
  <c r="AG26" i="7"/>
  <c r="AD26" i="7"/>
  <c r="AA26" i="7"/>
  <c r="X26" i="7"/>
  <c r="U26" i="7"/>
  <c r="R26" i="7"/>
  <c r="J26" i="7"/>
  <c r="AJ25" i="7"/>
  <c r="AG25" i="7"/>
  <c r="AD25" i="7"/>
  <c r="AA25" i="7"/>
  <c r="X25" i="7"/>
  <c r="U25" i="7"/>
  <c r="R25" i="7"/>
  <c r="J25" i="7"/>
  <c r="AJ24" i="7"/>
  <c r="AG24" i="7"/>
  <c r="AD24" i="7"/>
  <c r="AA24" i="7"/>
  <c r="X24" i="7"/>
  <c r="U24" i="7"/>
  <c r="R24" i="7"/>
  <c r="J24" i="7"/>
  <c r="AL28" i="7" l="1"/>
  <c r="AL24" i="7"/>
  <c r="AL25" i="7"/>
  <c r="AL26" i="7"/>
  <c r="AM26" i="7" s="1"/>
  <c r="AM24" i="7" l="1"/>
  <c r="X7" i="7" l="1"/>
  <c r="AG14" i="3" l="1"/>
  <c r="R14" i="3"/>
  <c r="AL14" i="3" l="1"/>
  <c r="AM14" i="3" s="1"/>
  <c r="AJ9" i="12"/>
  <c r="AG9" i="12"/>
  <c r="AD9" i="12"/>
  <c r="AA9" i="12"/>
  <c r="X9" i="12"/>
  <c r="U9" i="12"/>
  <c r="R9" i="12"/>
  <c r="J9" i="12"/>
  <c r="AJ8" i="12"/>
  <c r="AG8" i="12"/>
  <c r="AD8" i="12"/>
  <c r="AA8" i="12"/>
  <c r="X8" i="12"/>
  <c r="U8" i="12"/>
  <c r="R8" i="12"/>
  <c r="J8" i="12"/>
  <c r="AL8" i="12" l="1"/>
  <c r="AL9" i="12"/>
  <c r="AJ7" i="9" l="1"/>
  <c r="AG7" i="9"/>
  <c r="AD7" i="9"/>
  <c r="AA7" i="9"/>
  <c r="X7" i="9"/>
  <c r="U7" i="9"/>
  <c r="R7" i="9"/>
  <c r="AL7" i="9" l="1"/>
  <c r="AJ11" i="7"/>
  <c r="AG11" i="7"/>
  <c r="AD11" i="7"/>
  <c r="AA11" i="7"/>
  <c r="X11" i="7"/>
  <c r="U11" i="7"/>
  <c r="R11" i="7"/>
  <c r="J11" i="7"/>
  <c r="AJ9" i="7"/>
  <c r="AG9" i="7"/>
  <c r="AD9" i="7"/>
  <c r="AA9" i="7"/>
  <c r="X9" i="7"/>
  <c r="U9" i="7"/>
  <c r="R9" i="7"/>
  <c r="J9" i="7"/>
  <c r="AJ7" i="7"/>
  <c r="AG7" i="7"/>
  <c r="AD7" i="7"/>
  <c r="AA7" i="7"/>
  <c r="U7" i="7"/>
  <c r="R7" i="7"/>
  <c r="J7" i="7"/>
  <c r="AL7" i="7" l="1"/>
  <c r="AL9" i="7"/>
  <c r="AL11" i="7"/>
  <c r="AM11" i="7" s="1"/>
  <c r="AT9" i="7"/>
  <c r="AU9" i="7" s="1"/>
  <c r="AT7" i="7"/>
  <c r="AU7" i="7" s="1"/>
  <c r="AM7" i="7"/>
  <c r="AP7" i="7" s="1"/>
  <c r="AV22" i="7" l="1"/>
  <c r="AU22" i="7"/>
  <c r="AT22" i="7"/>
  <c r="AR22" i="7"/>
  <c r="AP22" i="7"/>
  <c r="AO22" i="7"/>
  <c r="AN22" i="7"/>
  <c r="AK22" i="7"/>
  <c r="AI22" i="7"/>
  <c r="AH22" i="7"/>
  <c r="AF22" i="7"/>
  <c r="AE22" i="7"/>
  <c r="AC22" i="7"/>
  <c r="AB22" i="7"/>
  <c r="Z22" i="7"/>
  <c r="Y22" i="7"/>
  <c r="W22" i="7"/>
  <c r="V22" i="7"/>
  <c r="T22" i="7"/>
  <c r="S22" i="7"/>
  <c r="Q22" i="7"/>
  <c r="P22" i="7"/>
  <c r="O22" i="7"/>
  <c r="N22" i="7"/>
  <c r="M22" i="7"/>
  <c r="L22" i="7"/>
  <c r="K22" i="7"/>
  <c r="AJ21" i="7"/>
  <c r="AG21" i="7"/>
  <c r="AD21" i="7"/>
  <c r="AA21" i="7"/>
  <c r="X21" i="7"/>
  <c r="U21" i="7"/>
  <c r="R21" i="7"/>
  <c r="J21" i="7"/>
  <c r="AJ20" i="7"/>
  <c r="AG20" i="7"/>
  <c r="AD20" i="7"/>
  <c r="AA20" i="7"/>
  <c r="X20" i="7"/>
  <c r="U20" i="7"/>
  <c r="R20" i="7"/>
  <c r="J20" i="7"/>
  <c r="AJ18" i="7"/>
  <c r="AG18" i="7"/>
  <c r="AD18" i="7"/>
  <c r="AA18" i="7"/>
  <c r="X18" i="7"/>
  <c r="U18" i="7"/>
  <c r="R18" i="7"/>
  <c r="J18" i="7"/>
  <c r="AL18" i="7" l="1"/>
  <c r="AM18" i="7" s="1"/>
  <c r="AL20" i="7"/>
  <c r="AL21" i="7"/>
  <c r="AJ15" i="7"/>
  <c r="AG15" i="7"/>
  <c r="AG22" i="7" s="1"/>
  <c r="AD15" i="7"/>
  <c r="AD22" i="7" s="1"/>
  <c r="AA15" i="7"/>
  <c r="AA22" i="7" s="1"/>
  <c r="X15" i="7"/>
  <c r="X22" i="7" s="1"/>
  <c r="U15" i="7"/>
  <c r="U22" i="7" s="1"/>
  <c r="R15" i="7"/>
  <c r="R22" i="7" s="1"/>
  <c r="J15" i="7"/>
  <c r="J22" i="7" s="1"/>
  <c r="AL15" i="7" l="1"/>
  <c r="AJ22" i="7"/>
  <c r="AM21" i="7"/>
  <c r="AG19" i="1"/>
  <c r="AL19" i="1" s="1"/>
  <c r="R19" i="1"/>
  <c r="AM15" i="7" l="1"/>
  <c r="AM22" i="7" s="1"/>
  <c r="AL22" i="7"/>
  <c r="AM19" i="1"/>
  <c r="AN8" i="5"/>
  <c r="AJ8" i="5"/>
  <c r="AG8" i="5"/>
  <c r="AD8" i="5"/>
  <c r="AA8" i="5"/>
  <c r="X8" i="5"/>
  <c r="U8" i="5"/>
  <c r="R8" i="5"/>
  <c r="J8" i="5"/>
  <c r="AL8" i="5" l="1"/>
  <c r="AP8" i="5"/>
  <c r="AJ16" i="6" l="1"/>
  <c r="AG16" i="6"/>
  <c r="AD16" i="6"/>
  <c r="AA16" i="6"/>
  <c r="X16" i="6"/>
  <c r="U16" i="6"/>
  <c r="R16" i="6"/>
  <c r="J16" i="6"/>
  <c r="AJ9" i="6"/>
  <c r="AG9" i="6"/>
  <c r="AD9" i="6"/>
  <c r="AA9" i="6"/>
  <c r="X9" i="6"/>
  <c r="U9" i="6"/>
  <c r="R9" i="6"/>
  <c r="J9" i="6"/>
  <c r="AL9" i="6" l="1"/>
  <c r="AL16" i="6"/>
  <c r="AV14" i="5"/>
  <c r="AU14" i="5"/>
  <c r="AT14" i="5"/>
  <c r="AR14" i="5"/>
  <c r="AP14" i="5"/>
  <c r="AO14" i="5"/>
  <c r="AN14" i="5"/>
  <c r="AK14" i="5"/>
  <c r="AI14" i="5"/>
  <c r="AH14" i="5"/>
  <c r="AF14" i="5"/>
  <c r="AE14" i="5"/>
  <c r="AC14" i="5"/>
  <c r="AB14" i="5"/>
  <c r="Z14" i="5"/>
  <c r="Y14" i="5"/>
  <c r="W14" i="5"/>
  <c r="V14" i="5"/>
  <c r="T14" i="5"/>
  <c r="S14" i="5"/>
  <c r="Q14" i="5"/>
  <c r="P14" i="5"/>
  <c r="O14" i="5"/>
  <c r="N14" i="5"/>
  <c r="M14" i="5"/>
  <c r="L14" i="5"/>
  <c r="K14" i="5"/>
  <c r="AJ13" i="5"/>
  <c r="AG13" i="5"/>
  <c r="AD13" i="5"/>
  <c r="AA13" i="5"/>
  <c r="X13" i="5"/>
  <c r="U13" i="5"/>
  <c r="R13" i="5"/>
  <c r="J13" i="5"/>
  <c r="AJ12" i="5"/>
  <c r="AG12" i="5"/>
  <c r="AD12" i="5"/>
  <c r="AA12" i="5"/>
  <c r="X12" i="5"/>
  <c r="U12" i="5"/>
  <c r="R12" i="5"/>
  <c r="J12" i="5"/>
  <c r="AJ11" i="5"/>
  <c r="AG11" i="5"/>
  <c r="AD11" i="5"/>
  <c r="AA11" i="5"/>
  <c r="X11" i="5"/>
  <c r="U11" i="5"/>
  <c r="R11" i="5"/>
  <c r="J11" i="5"/>
  <c r="AJ10" i="5"/>
  <c r="AG10" i="5"/>
  <c r="AD10" i="5"/>
  <c r="AA10" i="5"/>
  <c r="X10" i="5"/>
  <c r="U10" i="5"/>
  <c r="R10" i="5"/>
  <c r="J10" i="5"/>
  <c r="AJ9" i="5"/>
  <c r="AJ14" i="5" s="1"/>
  <c r="AG9" i="5"/>
  <c r="AG14" i="5" s="1"/>
  <c r="AD9" i="5"/>
  <c r="AD14" i="5" s="1"/>
  <c r="AA9" i="5"/>
  <c r="X9" i="5"/>
  <c r="X14" i="5" s="1"/>
  <c r="U9" i="5"/>
  <c r="U14" i="5" s="1"/>
  <c r="R9" i="5"/>
  <c r="R14" i="5" s="1"/>
  <c r="J9" i="5"/>
  <c r="J14" i="5" s="1"/>
  <c r="AL10" i="5" l="1"/>
  <c r="AL12" i="5"/>
  <c r="AL13" i="5"/>
  <c r="AL9" i="5"/>
  <c r="AL11" i="5"/>
  <c r="AA14" i="5"/>
  <c r="AL14" i="5" l="1"/>
  <c r="AM8" i="5"/>
  <c r="AM11" i="5"/>
  <c r="AM9" i="5"/>
  <c r="AM14" i="5" s="1"/>
  <c r="AV19" i="6" l="1"/>
  <c r="AU19" i="6"/>
  <c r="AT19" i="6"/>
  <c r="AR19" i="6"/>
  <c r="AP19" i="6"/>
  <c r="AO19" i="6"/>
  <c r="AN19" i="6"/>
  <c r="AK19" i="6"/>
  <c r="AI19" i="6"/>
  <c r="AH19" i="6"/>
  <c r="AF19" i="6"/>
  <c r="AE19" i="6"/>
  <c r="AC19" i="6"/>
  <c r="AB19" i="6"/>
  <c r="Z19" i="6"/>
  <c r="Y19" i="6"/>
  <c r="W19" i="6"/>
  <c r="V19" i="6"/>
  <c r="T19" i="6"/>
  <c r="S19" i="6"/>
  <c r="Q19" i="6"/>
  <c r="P19" i="6"/>
  <c r="O19" i="6"/>
  <c r="N19" i="6"/>
  <c r="M19" i="6"/>
  <c r="L19" i="6"/>
  <c r="K19" i="6"/>
  <c r="AJ18" i="6"/>
  <c r="AG18" i="6"/>
  <c r="AD18" i="6"/>
  <c r="AA18" i="6"/>
  <c r="X18" i="6"/>
  <c r="U18" i="6"/>
  <c r="R18" i="6"/>
  <c r="J18" i="6"/>
  <c r="AJ17" i="6"/>
  <c r="AG17" i="6"/>
  <c r="AD17" i="6"/>
  <c r="AA17" i="6"/>
  <c r="X17" i="6"/>
  <c r="U17" i="6"/>
  <c r="R17" i="6"/>
  <c r="J17" i="6"/>
  <c r="J19" i="6" l="1"/>
  <c r="AA19" i="6"/>
  <c r="AL18" i="6"/>
  <c r="R19" i="6"/>
  <c r="AD19" i="6"/>
  <c r="U19" i="6"/>
  <c r="AG19" i="6"/>
  <c r="X19" i="6"/>
  <c r="AJ19" i="6"/>
  <c r="AL17" i="6"/>
  <c r="AL19" i="6" l="1"/>
  <c r="AM17" i="6"/>
  <c r="AM19" i="6" s="1"/>
  <c r="AJ17" i="9" l="1"/>
  <c r="AG17" i="9"/>
  <c r="AD17" i="9"/>
  <c r="AA17" i="9"/>
  <c r="X17" i="9"/>
  <c r="U17" i="9"/>
  <c r="R17" i="9"/>
  <c r="J17" i="9"/>
  <c r="AJ16" i="9"/>
  <c r="AG16" i="9"/>
  <c r="AD16" i="9"/>
  <c r="AA16" i="9"/>
  <c r="X16" i="9"/>
  <c r="U16" i="9"/>
  <c r="R16" i="9"/>
  <c r="J16" i="9"/>
  <c r="AT16" i="9" s="1"/>
  <c r="AK15" i="9"/>
  <c r="AJ15" i="9"/>
  <c r="AG15" i="9"/>
  <c r="AD15" i="9"/>
  <c r="AA15" i="9"/>
  <c r="X15" i="9"/>
  <c r="U15" i="9"/>
  <c r="R15" i="9"/>
  <c r="J15" i="9"/>
  <c r="AJ14" i="9"/>
  <c r="AG14" i="9"/>
  <c r="AD14" i="9"/>
  <c r="AA14" i="9"/>
  <c r="X14" i="9"/>
  <c r="U14" i="9"/>
  <c r="R14" i="9"/>
  <c r="J14" i="9"/>
  <c r="AJ13" i="9"/>
  <c r="AG13" i="9"/>
  <c r="AD13" i="9"/>
  <c r="AA13" i="9"/>
  <c r="X13" i="9"/>
  <c r="U13" i="9"/>
  <c r="R13" i="9"/>
  <c r="AL13" i="9" l="1"/>
  <c r="AL15" i="9"/>
  <c r="AV15" i="9" s="1"/>
  <c r="AL17" i="9"/>
  <c r="AU17" i="9" s="1"/>
  <c r="AU13" i="9"/>
  <c r="AT13" i="9"/>
  <c r="AV13" i="9"/>
  <c r="AU15" i="9"/>
  <c r="AT15" i="9"/>
  <c r="AL16" i="9"/>
  <c r="AU16" i="9"/>
  <c r="AL14" i="9"/>
  <c r="AJ9" i="8"/>
  <c r="AG9" i="8"/>
  <c r="AD9" i="8"/>
  <c r="AA9" i="8"/>
  <c r="X9" i="8"/>
  <c r="U9" i="8"/>
  <c r="R9" i="8"/>
  <c r="AM17" i="9" l="1"/>
  <c r="AV17" i="9"/>
  <c r="AT17" i="9"/>
  <c r="AM16" i="9"/>
  <c r="AT14" i="9"/>
  <c r="AV14" i="9"/>
  <c r="AU14" i="9"/>
  <c r="AM13" i="9"/>
  <c r="AL9" i="8"/>
  <c r="AJ16" i="16"/>
  <c r="AG16" i="16"/>
  <c r="AD16" i="16"/>
  <c r="AA16" i="16"/>
  <c r="X16" i="16"/>
  <c r="U16" i="16"/>
  <c r="R16" i="16"/>
  <c r="J16" i="16"/>
  <c r="AL16" i="16" l="1"/>
  <c r="AV19" i="16" l="1"/>
  <c r="AU19" i="16"/>
  <c r="AT19" i="16"/>
  <c r="AR19" i="16"/>
  <c r="AP19" i="16"/>
  <c r="AO19" i="16"/>
  <c r="AN19" i="16"/>
  <c r="AM19" i="16"/>
  <c r="AL19" i="16"/>
  <c r="AK19" i="16"/>
  <c r="AJ19" i="16"/>
  <c r="AI19" i="16"/>
  <c r="AH19" i="16"/>
  <c r="AG19" i="16"/>
  <c r="AF19" i="16"/>
  <c r="AE19" i="16"/>
  <c r="AD19" i="16"/>
  <c r="AC19" i="16"/>
  <c r="AB19" i="16"/>
  <c r="AA19" i="16"/>
  <c r="Z19" i="16"/>
  <c r="Y19" i="16"/>
  <c r="X19" i="16"/>
  <c r="W19" i="16"/>
  <c r="V19" i="16"/>
  <c r="U19" i="16"/>
  <c r="T19" i="16"/>
  <c r="S19" i="16"/>
  <c r="R19" i="16"/>
  <c r="Q19" i="16"/>
  <c r="P19" i="16"/>
  <c r="O19" i="16"/>
  <c r="N19" i="16"/>
  <c r="M19" i="16"/>
  <c r="L19" i="16"/>
  <c r="K19" i="16"/>
  <c r="J19" i="16"/>
  <c r="AJ12" i="16"/>
  <c r="AG12" i="16"/>
  <c r="AD12" i="16"/>
  <c r="AA12" i="16"/>
  <c r="X12" i="16"/>
  <c r="U12" i="16"/>
  <c r="R12" i="16"/>
  <c r="J12" i="16"/>
  <c r="AJ9" i="14"/>
  <c r="AG9" i="14"/>
  <c r="AD9" i="14"/>
  <c r="AA9" i="14"/>
  <c r="X9" i="14"/>
  <c r="U9" i="14"/>
  <c r="R9" i="14"/>
  <c r="J9" i="14"/>
  <c r="AJ8" i="14"/>
  <c r="AG8" i="14"/>
  <c r="AD8" i="14"/>
  <c r="AA8" i="14"/>
  <c r="X8" i="14"/>
  <c r="U8" i="14"/>
  <c r="R8" i="14"/>
  <c r="J8" i="14"/>
  <c r="AJ10" i="10"/>
  <c r="AG10" i="10"/>
  <c r="AD10" i="10"/>
  <c r="AA10" i="10"/>
  <c r="X10" i="10"/>
  <c r="U10" i="10"/>
  <c r="R10" i="10"/>
  <c r="J10" i="10"/>
  <c r="AJ9" i="10"/>
  <c r="AG9" i="10"/>
  <c r="AD9" i="10"/>
  <c r="AA9" i="10"/>
  <c r="X9" i="10"/>
  <c r="U9" i="10"/>
  <c r="R9" i="10"/>
  <c r="J9" i="10"/>
  <c r="AJ7" i="10"/>
  <c r="AG7" i="10"/>
  <c r="AD7" i="10"/>
  <c r="AA7" i="10"/>
  <c r="X7" i="10"/>
  <c r="U7" i="10"/>
  <c r="R7" i="10"/>
  <c r="J7" i="10"/>
  <c r="AV11" i="9"/>
  <c r="AV18" i="9" s="1"/>
  <c r="AU11" i="9"/>
  <c r="AU18" i="9" s="1"/>
  <c r="AT11" i="9"/>
  <c r="AT18" i="9" s="1"/>
  <c r="AR11" i="9"/>
  <c r="AR18" i="9" s="1"/>
  <c r="AP11" i="9"/>
  <c r="AP18" i="9" s="1"/>
  <c r="AO11" i="9"/>
  <c r="AO18" i="9" s="1"/>
  <c r="AN11" i="9"/>
  <c r="AN18" i="9" s="1"/>
  <c r="AK11" i="9"/>
  <c r="AK18" i="9" s="1"/>
  <c r="AI11" i="9"/>
  <c r="AI18" i="9" s="1"/>
  <c r="AH11" i="9"/>
  <c r="AH18" i="9" s="1"/>
  <c r="AF11" i="9"/>
  <c r="AF18" i="9" s="1"/>
  <c r="AE11" i="9"/>
  <c r="AE18" i="9" s="1"/>
  <c r="AC11" i="9"/>
  <c r="AC18" i="9" s="1"/>
  <c r="AB11" i="9"/>
  <c r="AB18" i="9" s="1"/>
  <c r="Z11" i="9"/>
  <c r="Z18" i="9" s="1"/>
  <c r="Y11" i="9"/>
  <c r="Y18" i="9" s="1"/>
  <c r="W11" i="9"/>
  <c r="W18" i="9" s="1"/>
  <c r="V11" i="9"/>
  <c r="V18" i="9" s="1"/>
  <c r="T11" i="9"/>
  <c r="T18" i="9" s="1"/>
  <c r="S11" i="9"/>
  <c r="S18" i="9" s="1"/>
  <c r="Q11" i="9"/>
  <c r="Q18" i="9" s="1"/>
  <c r="P11" i="9"/>
  <c r="P18" i="9" s="1"/>
  <c r="O11" i="9"/>
  <c r="O18" i="9" s="1"/>
  <c r="N11" i="9"/>
  <c r="N18" i="9" s="1"/>
  <c r="M11" i="9"/>
  <c r="M18" i="9" s="1"/>
  <c r="L11" i="9"/>
  <c r="L18" i="9" s="1"/>
  <c r="K11" i="9"/>
  <c r="K18" i="9" s="1"/>
  <c r="AJ10" i="9"/>
  <c r="AG10" i="9"/>
  <c r="AD10" i="9"/>
  <c r="AA10" i="9"/>
  <c r="X10" i="9"/>
  <c r="U10" i="9"/>
  <c r="R10" i="9"/>
  <c r="J10" i="9"/>
  <c r="AJ9" i="9"/>
  <c r="AG9" i="9"/>
  <c r="AD9" i="9"/>
  <c r="AA9" i="9"/>
  <c r="X9" i="9"/>
  <c r="U9" i="9"/>
  <c r="R9" i="9"/>
  <c r="J9" i="9"/>
  <c r="AJ8" i="9"/>
  <c r="AG8" i="9"/>
  <c r="AD8" i="9"/>
  <c r="AD11" i="9" s="1"/>
  <c r="AD18" i="9" s="1"/>
  <c r="AA8" i="9"/>
  <c r="X8" i="9"/>
  <c r="U8" i="9"/>
  <c r="R8" i="9"/>
  <c r="R11" i="9" s="1"/>
  <c r="R18" i="9" s="1"/>
  <c r="J8" i="9"/>
  <c r="J11" i="9" s="1"/>
  <c r="J18" i="9" s="1"/>
  <c r="AJ11" i="9"/>
  <c r="AJ18" i="9" s="1"/>
  <c r="X11" i="9"/>
  <c r="X18" i="9" s="1"/>
  <c r="U11" i="9"/>
  <c r="U18" i="9" s="1"/>
  <c r="AV13" i="8"/>
  <c r="AU13" i="8"/>
  <c r="AT13" i="8"/>
  <c r="AR13" i="8"/>
  <c r="AP13" i="8"/>
  <c r="AO13" i="8"/>
  <c r="AN13" i="8"/>
  <c r="AK13" i="8"/>
  <c r="AI13" i="8"/>
  <c r="AH13" i="8"/>
  <c r="AF13" i="8"/>
  <c r="AE13" i="8"/>
  <c r="AC13" i="8"/>
  <c r="AB13" i="8"/>
  <c r="Z13" i="8"/>
  <c r="Y13" i="8"/>
  <c r="W13" i="8"/>
  <c r="V13" i="8"/>
  <c r="T13" i="8"/>
  <c r="S13" i="8"/>
  <c r="Q13" i="8"/>
  <c r="P13" i="8"/>
  <c r="O13" i="8"/>
  <c r="N13" i="8"/>
  <c r="M13" i="8"/>
  <c r="L13" i="8"/>
  <c r="K13" i="8"/>
  <c r="J13" i="8"/>
  <c r="AJ12" i="8"/>
  <c r="AG12" i="8"/>
  <c r="AD12" i="8"/>
  <c r="AA12" i="8"/>
  <c r="X12" i="8"/>
  <c r="U12" i="8"/>
  <c r="R12" i="8"/>
  <c r="AJ11" i="8"/>
  <c r="AG11" i="8"/>
  <c r="AD11" i="8"/>
  <c r="AA11" i="8"/>
  <c r="X11" i="8"/>
  <c r="U11" i="8"/>
  <c r="R11" i="8"/>
  <c r="AJ8" i="8"/>
  <c r="AG8" i="8"/>
  <c r="AD8" i="8"/>
  <c r="AA8" i="8"/>
  <c r="X8" i="8"/>
  <c r="U8" i="8"/>
  <c r="R8" i="8"/>
  <c r="AV17" i="2"/>
  <c r="AU17" i="2"/>
  <c r="AT17" i="2"/>
  <c r="AR17" i="2"/>
  <c r="AP17" i="2"/>
  <c r="AO17" i="2"/>
  <c r="AN17" i="2"/>
  <c r="AK17" i="2"/>
  <c r="AI17" i="2"/>
  <c r="AH17" i="2"/>
  <c r="AF17" i="2"/>
  <c r="AE17" i="2"/>
  <c r="AC17" i="2"/>
  <c r="AB17" i="2"/>
  <c r="Z17" i="2"/>
  <c r="Y17" i="2"/>
  <c r="W17" i="2"/>
  <c r="V17" i="2"/>
  <c r="T17" i="2"/>
  <c r="S17" i="2"/>
  <c r="Q17" i="2"/>
  <c r="P17" i="2"/>
  <c r="O17" i="2"/>
  <c r="N17" i="2"/>
  <c r="M17" i="2"/>
  <c r="L17" i="2"/>
  <c r="K17" i="2"/>
  <c r="AJ16" i="2"/>
  <c r="AG16" i="2"/>
  <c r="AD16" i="2"/>
  <c r="AA16" i="2"/>
  <c r="X16" i="2"/>
  <c r="U16" i="2"/>
  <c r="R16" i="2"/>
  <c r="J16" i="2"/>
  <c r="AD13" i="2"/>
  <c r="AA13" i="2"/>
  <c r="X13" i="2"/>
  <c r="U13" i="2"/>
  <c r="R13" i="2"/>
  <c r="J13" i="2"/>
  <c r="AJ12" i="2"/>
  <c r="AG12" i="2"/>
  <c r="AD12" i="2"/>
  <c r="AA12" i="2"/>
  <c r="X12" i="2"/>
  <c r="U12" i="2"/>
  <c r="R12" i="2"/>
  <c r="J12" i="2"/>
  <c r="R8" i="2"/>
  <c r="AJ7" i="2"/>
  <c r="AG7" i="2"/>
  <c r="AD7" i="2"/>
  <c r="AA7" i="2"/>
  <c r="X7" i="2"/>
  <c r="U7" i="2"/>
  <c r="R7" i="2"/>
  <c r="AL10" i="10" l="1"/>
  <c r="AM10" i="10" s="1"/>
  <c r="AA17" i="2"/>
  <c r="R17" i="2"/>
  <c r="AD17" i="2"/>
  <c r="J17" i="2"/>
  <c r="U17" i="2"/>
  <c r="AL16" i="2"/>
  <c r="AL7" i="10"/>
  <c r="AL9" i="10"/>
  <c r="AL8" i="14"/>
  <c r="AL9" i="14"/>
  <c r="AG17" i="2"/>
  <c r="X17" i="2"/>
  <c r="AJ17" i="2"/>
  <c r="AL12" i="2"/>
  <c r="AM12" i="2" s="1"/>
  <c r="AM11" i="9"/>
  <c r="AM18" i="9" s="1"/>
  <c r="AL10" i="9"/>
  <c r="AL9" i="9"/>
  <c r="AA11" i="9"/>
  <c r="AA18" i="9" s="1"/>
  <c r="AD13" i="8"/>
  <c r="AL12" i="16"/>
  <c r="AM12" i="16" s="1"/>
  <c r="R13" i="8"/>
  <c r="U13" i="8"/>
  <c r="AG13" i="8"/>
  <c r="X13" i="8"/>
  <c r="AJ13" i="8"/>
  <c r="AA13" i="8"/>
  <c r="AL11" i="8"/>
  <c r="AL12" i="8"/>
  <c r="AL8" i="9"/>
  <c r="AG11" i="9"/>
  <c r="AG18" i="9" s="1"/>
  <c r="AL8" i="8"/>
  <c r="AL7" i="2"/>
  <c r="AM7" i="10" l="1"/>
  <c r="AM8" i="14"/>
  <c r="AL11" i="9"/>
  <c r="AL18" i="9" s="1"/>
  <c r="AL13" i="8"/>
  <c r="AM8" i="8"/>
  <c r="AM13" i="8" s="1"/>
  <c r="AL17" i="2"/>
  <c r="AM7" i="2"/>
  <c r="AM17" i="2" s="1"/>
</calcChain>
</file>

<file path=xl/sharedStrings.xml><?xml version="1.0" encoding="utf-8"?>
<sst xmlns="http://schemas.openxmlformats.org/spreadsheetml/2006/main" count="1761" uniqueCount="598">
  <si>
    <t>ხელფასები</t>
  </si>
  <si>
    <t>საქონელი და მომსახურება</t>
  </si>
  <si>
    <t>ინვესტიციები</t>
  </si>
  <si>
    <t>სხვა ხარჯები</t>
  </si>
  <si>
    <t xml:space="preserve">აქტივობის შედეგის ღირებულება [₾] </t>
  </si>
  <si>
    <t xml:space="preserve">აქტივობის ღირებულება [₾] </t>
  </si>
  <si>
    <t>დაფინანსების წყარო</t>
  </si>
  <si>
    <t>ბიუჯეტის ყოველწლიური გადანაწილება</t>
  </si>
  <si>
    <t xml:space="preserve">No.  </t>
  </si>
  <si>
    <t>აქტივობა</t>
  </si>
  <si>
    <t>პასუხისმგებელი უწყება</t>
  </si>
  <si>
    <t>აქტივობის შედეგი</t>
  </si>
  <si>
    <t>ღონისძიება (აქტივობის შედეგის დასადგომად)</t>
  </si>
  <si>
    <t>კომენტარი</t>
  </si>
  <si>
    <t>ხელფასები ახალი თანამშრომლებისთვის</t>
  </si>
  <si>
    <t>შესაძლებლობების განვითარება</t>
  </si>
  <si>
    <t>ტექნიკური დახმარება</t>
  </si>
  <si>
    <t>აღჭურვილობა</t>
  </si>
  <si>
    <t>პუბლიკაციები</t>
  </si>
  <si>
    <t>სახელმწიფო ბიუჯეტი</t>
  </si>
  <si>
    <t>სხვა</t>
  </si>
  <si>
    <t>დეფიციტი</t>
  </si>
  <si>
    <t>ადგილობრივი ექსპერტი</t>
  </si>
  <si>
    <t>საერთაშორისო ექსპერტი</t>
  </si>
  <si>
    <t>კომპიუტერები</t>
  </si>
  <si>
    <t>ოფისისი ავეჯი</t>
  </si>
  <si>
    <t xml:space="preserve">ოდენობა [₾] </t>
  </si>
  <si>
    <t>პროგრამის კოდი</t>
  </si>
  <si>
    <t>ოდენობა</t>
  </si>
  <si>
    <t>ორგანიზაციის დასახელება</t>
  </si>
  <si>
    <t>ახალი თანამშრომლების რაოდენობა</t>
  </si>
  <si>
    <t>საშუალო ხელფასი [₾]</t>
  </si>
  <si>
    <t>თვეების რაოდენობა</t>
  </si>
  <si>
    <t>სულ [₾]</t>
  </si>
  <si>
    <t>ტრენინგების/სემინარების/შეხვედრების რაოდენობა</t>
  </si>
  <si>
    <t>დღე</t>
  </si>
  <si>
    <t>მონაწილეების რაოდენობა</t>
  </si>
  <si>
    <t>დღიური ხარჯი ერთი მონაწილისთვის [₾]</t>
  </si>
  <si>
    <t>განთავსების ხარჯი ერთ ღამეზე [₾]</t>
  </si>
  <si>
    <t>საკონფერენციო ოთახის დაქირავება ერთ დღეზე [₾]</t>
  </si>
  <si>
    <t>ტრენერის ანაზღაურება ერთ დღეზე [₾]</t>
  </si>
  <si>
    <t>დღეები რაოდენობა</t>
  </si>
  <si>
    <t>ფასი დღეზე</t>
  </si>
  <si>
    <t>რაოდენობა</t>
  </si>
  <si>
    <t>საშუალო ფასი [₾]</t>
  </si>
  <si>
    <t>მაგ. ელ სისტემის შექმნა [₾]</t>
  </si>
  <si>
    <t>მთლიანი ღირებულება [₾]</t>
  </si>
  <si>
    <t xml:space="preserve">წელი 1 [₾] </t>
  </si>
  <si>
    <t xml:space="preserve">წელი 2 [₾] </t>
  </si>
  <si>
    <t xml:space="preserve">წელი 3 [₾] </t>
  </si>
  <si>
    <t>სულ</t>
  </si>
  <si>
    <t>10.1.1</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</si>
  <si>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</si>
  <si>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</si>
  <si>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დანერგილია</t>
  </si>
  <si>
    <t>1. DRG-ის დანერგვის სტრატეგიული გეგმის შემუშავება; 
2. DRG-ის ლოგიკით სარგებლობის ლიცენზისა და პროგრამული უზრუნველყოფის შეძენა და  ადაპტირება; 
3. DRG-ის მეთოდი საპილოტე სახით დანერგვა სტაციონარული დაწესებულებების 15%-ში</t>
  </si>
  <si>
    <t>ჯანმრთელობის მსოფლიო ორგანიზაცია</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</si>
  <si>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</si>
  <si>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</si>
  <si>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დამტკიცებულია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</si>
  <si>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ბრძანებაში შესაბამისი ცვლილებების შეტანა</t>
  </si>
  <si>
    <t>10.2.2</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</si>
  <si>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</si>
  <si>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მომზადებულია</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</si>
  <si>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მონიტორინგის განხორციელება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რეკომენდაციების მომზადება </t>
  </si>
  <si>
    <t>14.1.1.</t>
  </si>
  <si>
    <t>17 ელექტრონული სერვისის დანერგვა საქართველოს მუნიციპალიტეტებში, გამჭირვალობის და მუნიციპალიტეტების მუშაობის ეფექტურობის გაზრდის მიზნით (პროგრამის განხორციელება გულისხმობს ნაწილი სერვისების ინტერაქტიულ რუკაზე ასახვას, მაგ. გეოსივრცითი მონაცემების მართვის სისტემის არსებობა მუნიციპალიტეტების დონეზე )</t>
  </si>
  <si>
    <t>რეგიონული განვითარებისა და ინფრასტრუქტურის სამინისტრო</t>
  </si>
  <si>
    <t>1. სამოქმედო გეგმა/დოკუმენტი;                                                                                     2. ვებსისტემა</t>
  </si>
  <si>
    <t>WB/SDC</t>
  </si>
  <si>
    <t>4 995 681</t>
  </si>
  <si>
    <t>14.1.2.</t>
  </si>
  <si>
    <t>დაგეგმილი, მიმდინარე და დასრულებული ინფრასტრუქტურული პროექტების შესახებ ინფორმაციის განთავსება სამინისტროს განახლებულ ვებპლატფორმაზე build.gov.ge, რომელიც მოიცავს  პროექტების შერჩევის, დაფინანსების, მათი განმახოციელებლების და ა. შ. შესახებ ინფორმაციას და რომელიც საზოგადოების მიერ პროექტების განხორცილების პროცესის მონიტორინგის საშუალებას იძლევა</t>
  </si>
  <si>
    <t>ვებგვერდი</t>
  </si>
  <si>
    <t>USAID</t>
  </si>
  <si>
    <t>14.1.3.</t>
  </si>
  <si>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</si>
  <si>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15.2.1.</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</si>
  <si>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მექანიზმის შემუშავება, დანერგვა და ეფექტიანი ფუნქციონირების უზრუნველყოფა</t>
  </si>
  <si>
    <t xml:space="preserve">1. ქ. თბილისის მუნიციპალიტეტის მერიის სათანადო სტრუქტურულ ერთეულებს შორის (შიდა აუდიტისა და მონიტორინგის, მუნიციპალური ინსპექცია, კეთილმოწყობის საქალაქო სამსახური, თბილისის მუნიციპალიტეტის სსიპ-ქონების მართვის სააგენტო) ინფორმაციის  ელექტრონულად გაცვლის მექანიზმი შექმნილია;
2. ქ. თბილისის მთავრობის მიერ მიღებულია სათანადო სამართლებრივი აქტი და დამტკიცებულია მონიტორინგის მექანიზმის ფუნქციონირების შესახებ ინსტრუქცია;
3. მონიტორინგის განსახორციელებლად შერჩეულ ობიექტებში გამოვლენილია დარღვევა/ნაკლოვანებები და შესაბამისი სამსახურების მიმართ გაცემულია მითითებები დარღვევა/ნაკლოვანებების აღმოფხვრის თაობაზე;
4. 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პროცესების 30%-ზე განხორციელებულია მონიტორინგი;
5. ანგარიში მონიტორინგის შედეგად გამოვლენილი დარღვევების/ნაკლოვანებების სტატისტიკის შესახებ მომზადებული და გამოქვეყნებულია
</t>
  </si>
  <si>
    <t>16.3.1.</t>
  </si>
  <si>
    <t>მოსახლეობის გამოკითხვა მუნიციპალიტეტის კომპეტენციას მიკუთვნებულ საკითხებზე</t>
  </si>
  <si>
    <t>თელავის მუნიციპალიტეტის საკრებულო</t>
  </si>
  <si>
    <t>მოსახლეობასთან შეხვედრა და კითხვარის შევსება</t>
  </si>
  <si>
    <t>სასწავლო მოდულის  "კონკურენციის სამართლის საფუძვლები ადმინისტრაციული ორგანოებისათვის" შემუშავება და დამტკიცება საჯარო სექტორის წარმომადგენლებისთვის</t>
  </si>
  <si>
    <t>სსიპ - კონკურენციის საააგენტო</t>
  </si>
  <si>
    <t>შემუშავდება სასწავლო მოდული და დაიგეგმება მისი განხორციელების ეტაპები.</t>
  </si>
  <si>
    <t>სსიპ - ფინანსთა სამინისტროს აკადემიასთან მოლაპარაკებების წარმოება</t>
  </si>
  <si>
    <t>საჯარო სექტორში დასაქმებული  პირებისათვის შემუშავებული სასწავლო კურსის "კონკურენციის სამართლის საფუძვლები ადმინისტრაციული ორგანოებისათვის" განხორციელება</t>
  </si>
  <si>
    <t xml:space="preserve"> მოხდება საჯარო სექტორში დასაქმებული პირების ცნობიერების ამაღლება კონკურენციის სამართლის და ანტიკონკურენტული რისკების შესახებ </t>
  </si>
  <si>
    <t xml:space="preserve">  სულ მცირე 5 სასწავლო კურსის ჩატარება და მონაწილეებზე სერთიფიკატების მიცემა                     </t>
  </si>
  <si>
    <t>კურსი სრულად დაფინანსრებულია GIZ-ის მიერ და სააგენტოს არ აქვს ზუსტი მონაცემები დონორის მიერ გაღებული ხარჯების შესახებ. თუმცა, დოკუმენტში ხარჯები დათვლილია მსგავს ღონისძიებებზე სავარაუდოდ გასაწევი თანხების მიხედვით.</t>
  </si>
  <si>
    <t xml:space="preserve"> GIZ</t>
  </si>
  <si>
    <t>სასწავლო კურსის შემუშავება 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t>
  </si>
  <si>
    <t>სიპ - ფინანსთა სამინისტროს აკადემიასთან მოლაპარაკებების წარმოება ან კურსის შემუშავება უშუალოდ სააგენტოს მიერ</t>
  </si>
  <si>
    <t>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შემუშავებული სასწავლო კურსის განხორციელება</t>
  </si>
  <si>
    <t xml:space="preserve">მოხდება სექტორში დასაქმებული პირების ცნობიერების ამაღლება კონკურენციის სამართლის და ანტიკონკურენტული რისკების შესახებ </t>
  </si>
  <si>
    <t xml:space="preserve">სულ მცირე 2 სასწავლო კურსის ჩატარება და მონაწილეებზე შესაბამისი სერთიფიკატების გაცემა                     </t>
  </si>
  <si>
    <t>კურსი გათვლილია 2020 წელზე და ამ ეტაპზე არ არის ცნობილი ხარჯების ანაზღაურება მოხდება თუ არა დონორის მიერ.</t>
  </si>
  <si>
    <t>9.1.1.</t>
  </si>
  <si>
    <t>9.1.2.</t>
  </si>
  <si>
    <t>9.1.3.</t>
  </si>
  <si>
    <t>9.1.4.</t>
  </si>
  <si>
    <t>საჯარო ინფორმაციის, ასევე აქტუალურ თემებზე საინფორმაციო სტატიების დამუშავება დარგის შესაბამის სპეციალისტებთან თანამშრომლობით და მათი გამოქვეყნება</t>
  </si>
  <si>
    <t>საიტის www.momkhmarebeli.gncc.ge რეკონსტრუქციადა Facebook-ის გვერდის -Communications Ombudsman რეკონსტრუქცია</t>
  </si>
  <si>
    <t>პროექტის „იცნობდე შენს უფლებებს კომუნიკაციებში“ განხორციელება</t>
  </si>
  <si>
    <t>პროექტი „იცნობდე შენს უფლებებს კომუნიკაციებში“ განხორციელებულია საქართველოს10-მდე რეგიონში</t>
  </si>
  <si>
    <t>გასვლითი შეხვედრები ქვეყნის 10 რეგიონში</t>
  </si>
  <si>
    <t>15.2.2.</t>
  </si>
  <si>
    <t>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უზრუნველსაყოფად, აღნიშნულ საკითხზე მომუშავე პროკურორების, გამომძიებლებისა და სტაჟიორების მომზადება/გადამზადება,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t>
  </si>
  <si>
    <t>საქართველოს გენერალური პროკურატურა</t>
  </si>
  <si>
    <t>ჩატარებულია 3 ტრენინგი, რის შედეგადაც მოხდა 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 პროკურორების/გამომძიებლების/სტაჟიორების გადამზადება</t>
  </si>
  <si>
    <t>ტრენინგები</t>
  </si>
  <si>
    <t>DOJ; COE; EU</t>
  </si>
  <si>
    <t>5.1.2.</t>
  </si>
  <si>
    <t>ამოცანა 2.1</t>
  </si>
  <si>
    <t>თანამდებობის პირთა ქონებრივი მდგომარეობის დეკლარაციების მონიტორინგის სისტემის დახვეწა</t>
  </si>
  <si>
    <t>2.1.1</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</si>
  <si>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სამუშაო შეხვედრების ჩატარება </t>
  </si>
  <si>
    <t>სსიპ - საჯარო სამსახურის ბიურო</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</si>
  <si>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შეხვედრა ჩატარებულია </t>
  </si>
  <si>
    <t>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შეხვედრის ჩატარება</t>
  </si>
  <si>
    <t>დონორი</t>
  </si>
  <si>
    <t>2.1.2</t>
  </si>
  <si>
    <t>თანამდებობის პირთა ქონებრივი მდგომარეობის დეკლარაციების მონიტორინგის სისტემის დახვეწის მიზნით, სამუშაო ჯგუფის მიერ, დეკლარაციების შერჩევის მეთოდოლოგიაზე რეკომენდაციების შემუშავება და შეთანხმება სამუშაო ჯგუფის ფარგლებში</t>
  </si>
  <si>
    <t>თანამდებობის პირთა ქონებრივი მდგომარეობის დეკლარაციების მონიტორინგის სისტემის დახვეწის სახელმძღვანელო მეთოდოლოგია შემუშავებული და შეთანხმებულია, სამუშაო ჯგუფის ფარგლებში</t>
  </si>
  <si>
    <t>დეკლარაციების შერჩევის მეთოდოლოგიაზე რეკომენდაციების შემუშავება, სამუშაო ჯგუფის ფარგლებში</t>
  </si>
  <si>
    <t>მეთოდოლოგიის ასახვა საჯარო სამსახურის ბიუროს წლიურ ანგარიშში; წლიური ანგარიშის გამოქვეყნება</t>
  </si>
  <si>
    <t>2.1.3</t>
  </si>
  <si>
    <t>თანამდებობის პირთა ქონებრივი მდგომარეობის დეკლარაციების მონიტორინგის სისტემის დახვეწასთან დაკავშირებული რეკომენდაციების ასახვა შესაბამის სამართლებრივ დოკუმენტებში</t>
  </si>
  <si>
    <t xml:space="preserve">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 საჭიროების შემთხვევაში, ასახულია შესაბამის სამართლებრივ დოკუმენტებში </t>
  </si>
  <si>
    <t>რეკომენდაციების ასახვა სამართლებრივ აქტებში, საჭიროების შემთხვევაში</t>
  </si>
  <si>
    <t>ამოცანა 2.2</t>
  </si>
  <si>
    <t>კეთილსინდისიერების, ეთიკის, ინტერესთა შეუთავსებლობის საკითხებთან დაკავშირებით საჯარო მოხელეების ცნობიერების ამაღლება და I და II რანგის პროფესიული საჯარო მოხელეებისათვის მენეჯერული უნარების განვითარების ხელშეწყობა</t>
  </si>
  <si>
    <t>2.2.1</t>
  </si>
  <si>
    <t>საჯარო სამსახურში დასაქმებულ პირთათვის, ეთიკის საკითხებში, ელექტრონული სასწავლო კურსის შემუშავება და დანერგვა</t>
  </si>
  <si>
    <t>1. ელექტრონული სასწავლო კურსი ფუნქციონირებს საპილოტე რეჟიმში;                   .</t>
  </si>
  <si>
    <t>შესაბამისი კომპანიის დაქირავება, ელექტრონული სასწავლო კურსის შექმნის მიზნით</t>
  </si>
  <si>
    <t xml:space="preserve">60, 000 </t>
  </si>
  <si>
    <t>დონორი (GIZ)</t>
  </si>
  <si>
    <t>2. სამინისტროებში საჯარო მოხელეებს გავლილი აქვთ ელექტრონული კურსი</t>
  </si>
  <si>
    <t>შემუშავებული ელექტრონული კურსის საშუალებით,  სამინისტროებში დასაქმებული პროფესიული საჯარო მოხელეების გადამზადება</t>
  </si>
  <si>
    <t>2.2.2</t>
  </si>
  <si>
    <t xml:space="preserve">კეთილსინდისიერების, რისკების ანალიზისა და თვითშეფასების საკითხებში საჯარო სექტორში I და II რანგის პროფესიული საჯარო მოხელეებისათვის სამუშაო შეხვედრების ჩატარება </t>
  </si>
  <si>
    <t xml:space="preserve">ანტიკორუფციული საბჭოს სამდივნო
</t>
  </si>
  <si>
    <t>2.2.3</t>
  </si>
  <si>
    <t>საჯარო სამსახურში დასაქმებული I და II რანგის პროფესიული საჯარო მოხელეების მენეჯერული უნარების განვითარებისათვის პროფესიული განვითარების პროგრამის შემუშავება და ტრენინგების ჩატარება</t>
  </si>
  <si>
    <t xml:space="preserve">1.  I და II რანგის პროფესიული საჯარო მოხელეებისათვის მენეჯერული უნარების განვითარებისათვის პროფესიული განვითარების პროგრამა შემუშავებულია;                                                                                </t>
  </si>
  <si>
    <t xml:space="preserve">მენეჯერული უნარების განვითარებისათვის პროფესიული განვითარების პროგრამის შემუშავება </t>
  </si>
  <si>
    <t>2. ტრენინგების შედეგად გადამზადებულია 300 I და II რანგის პროფესიული საჯარო მოხელე.</t>
  </si>
  <si>
    <t xml:space="preserve">ტრენინგების დაგეგმვა და ჩატარება I და II რანგის 300 პროფესიული საჯარო მოხელისთვის </t>
  </si>
  <si>
    <t>დონორი (UNDP)</t>
  </si>
  <si>
    <t>16.1.2</t>
  </si>
  <si>
    <t>მუნიციპალური მოსაკრებლების ელექტრონული სისტემის შემუშავება</t>
  </si>
  <si>
    <t>16.2.1</t>
  </si>
  <si>
    <t>მუნიციპალური სერვისების შესახებ მობილური აპლიკაციის შემუშავება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</si>
  <si>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მოდულის ინტეგრირება მუნიციპალიტეტის ვებგვერდზე</t>
  </si>
  <si>
    <t>8.1.1.</t>
  </si>
  <si>
    <t xml:space="preserve">
აუდიტის ერთიანი საქმისწარმოების სისტემის პროგრამული უზრუნველყოფის დანერგვა (case management)</t>
  </si>
  <si>
    <t>შემოსავლების სამსახური</t>
  </si>
  <si>
    <t>ახალი პროგრამული უზრუნველყოფის ექსპლოატაციაში შესვლა (დანერგვა)</t>
  </si>
  <si>
    <t>ძირითადი პროცესების არქიტექტურის შემუშავება, დაგეგმვა და მართვა;
აუდიტის შედეგების რეგისტრაცია და სამსახურის შიდა ბაზებთან ინტეგრაცია;  
მენეჯერული რეპორტების სისტემის აგება;
პროგრამული უზრუნველყოფის სატესტო რეჟმში გაშვება;
პროგრამული უზრუნველყოფის ექსპლოატაციაში შესვლა.</t>
  </si>
  <si>
    <t>319 500 ლარი</t>
  </si>
  <si>
    <t>8.1.2.</t>
  </si>
  <si>
    <t>ახალი საგადასახადო აუდიტის პროგრამის დანერგვა</t>
  </si>
  <si>
    <t>რისკზე დაფუძნებული თემატური საგადასახადო შემოწმებების რაოდენობის ზრდა;
გასვლითი სრული საგადასახადო შემოწმებების რაოდენობის შემცირება;
გადამხდელთა მიერ წარმოდგენილი დეკლარირების სისწორის  მაჩვენებელის ზრდა.</t>
  </si>
  <si>
    <t>ახალი საგადასახადო აუდიტის კონცეფციის შემუშავება;
დღგ-ის გადასახადში ახალი აუდიტის კონცეფციის დანერგვა;
დეკლარაციების კონტროლის რისკების მოდულის დახვეწა;
ახალი აუდიტის პროცესების მეთოდოლოგიის შემუშავება;
ახალი აუდიტის პროგრამის ტესტირება ყველა გადასახადის სახეში.</t>
  </si>
  <si>
    <t>8.1.3.</t>
  </si>
  <si>
    <t>არსებული საგადასახადო შემოწმებების ხარისხის კონტროლის კრიტერიუმების დახვეწა</t>
  </si>
  <si>
    <t>არსებული კრიტერიუმების ანალიზის საფუძველზე განახლებულია ხარისხის კონტროლის კრიტერიუმები</t>
  </si>
  <si>
    <t>საგადასახადო შემოწმებების ხარისხის კონტროლის კრიტერიუმების შემუშავება  და მათი მიმდინარეობს შედეგებზე  მონიტორინგის განხორციელება;
ანალიზის შედეგების გათვალისწინებით, დამატებით ახალი კრიტერიუმების საჭიროების გამოვლენა;
არსებული შეფასების კრიტერიუმების პილოტირება</t>
  </si>
  <si>
    <t>8.2.1.</t>
  </si>
  <si>
    <t>ზედმეტად გადახდილი დამატებული ღირებულების გადასახადის თანხის ავტომატურ რეჟიმში დაბრუნების პროცესის უზრუნველყოფა</t>
  </si>
  <si>
    <t>მოთხოვნილი დღგ-ის ზედმეტობების  90% ბრუნდება ავტომატურად ახალი სისტემის მეშვეობით.</t>
  </si>
  <si>
    <t>კანონშესაბამისობის რისკების მართვის მეთოდოლოგიისა და რისკების მოდულების შემუშავება;
რისკზე დაფუძნებული მეთოდოლოგიით დღგ-ის საგადასახადო აუდიტის პროგრამის დანერგვა.</t>
  </si>
  <si>
    <t>8.2.2.</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</si>
  <si>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დანერგვა
</t>
  </si>
  <si>
    <t xml:space="preserve">
საზღვრის კვეთისას  ნებართვის/სერტიფიკატის მოთხოვნის ელექტრონული სისტემის დახვეწა და ერთი ფანჯრის პრინციპით გაცემა.</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</si>
  <si>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შექმნა;
არსებული ბაზების ახალ სისტემასთან ინტეგრაცია;
თანამშრომლობის მემორანდუმის გაფორმება ნებართვის გამცემ სტრუქტურებთან.
</t>
  </si>
  <si>
    <t>ამოცანა 5.1.</t>
  </si>
  <si>
    <t>ამოცანა 8.1.</t>
  </si>
  <si>
    <t>შემოსავლების სამსახურში საგადასახადო შემოწმებასთან დაკავშირებით პროცესების ეფექტიანი წარმართვისა და მონიტორინგის სისტემის გაძლიერება</t>
  </si>
  <si>
    <t xml:space="preserve">კორუფციულ დანაშაულთან ბრძოლის ეფექტიანობის გაზრდა 
</t>
  </si>
  <si>
    <t>ამოცანა 9.1.</t>
  </si>
  <si>
    <t xml:space="preserve"> ანტიკონკურენტული რისკების იდიენტიფიცირების მექანიზმების დახვეწა ცნობიერების ამაღლების მეშვეობით</t>
  </si>
  <si>
    <t>ამოცანა 10.1.</t>
  </si>
  <si>
    <t xml:space="preserve"> საყოველთაო ჯანმრთელობის დაცვის სახელმწიფო პროგრამის ეფექტიანობისა და გამჭვირვალობის გაზრდა</t>
  </si>
  <si>
    <t>ამოცანა 10.2.</t>
  </si>
  <si>
    <t>სათემო ორგანიზაციებში მცხოვრები ხანდაზმულებისა და შშმ პირებისთვის სოციალური სერვისების ხარისხის გაუმჯობესება მომსახურების სტანდარტებისა და მონიტორინგის მექანიზმის დახვეწის გზით</t>
  </si>
  <si>
    <t>ამოცანა 14.1.</t>
  </si>
  <si>
    <t>ინფრასტრუქტურული პროექტების განხორციელების გამჭვირვალობისა და საზოგადოების ინფორმირებულობის გაზრდა ელექტრონული სერვისების განვითარების გზითის დახვეწის გზით</t>
  </si>
  <si>
    <t>ამოცანა 15.2.</t>
  </si>
  <si>
    <t>ამოცანა 16.1.</t>
  </si>
  <si>
    <t xml:space="preserve">ადგილობრივ თვითმმართველობებში ელექტრონული სერვისების ხელმისაწვდომობის გაუმჯობესების მიზნით, მუნიციპალიტეტებში ელექტრონული სერვისების ეტაპობრივი განვითარება </t>
  </si>
  <si>
    <t xml:space="preserve">ამოცანა 16.2. </t>
  </si>
  <si>
    <t>მუნიციპალური სერვისების შესახებ მოსახლეობის ცნობიერების ამაღლება</t>
  </si>
  <si>
    <t>ამოცანა 16.3.</t>
  </si>
  <si>
    <t xml:space="preserve">მუნიციპალიტეტის საქმიანობაში მოქალაქეთა ჩართულობის გაზრდა </t>
  </si>
  <si>
    <t>ამოცანა 16.4.</t>
  </si>
  <si>
    <t>უფლებამოსილ სამსახურებში კორუფციის პრევენციის ხელშეწყობა</t>
  </si>
  <si>
    <t>16.4.1.</t>
  </si>
  <si>
    <t>საჯარო სექტორში კორუფციის პრევენციასა და კორუფციული რისკების ანალიზისა და შეფასების კუთხით სუს-ის ანტიკორუფციულ სააგენტოში  ინსტიტუციური მექანიზმის შექმნა</t>
  </si>
  <si>
    <t>საქართველოს სახელმწიფო უსაფრთხოების სამსახური</t>
  </si>
  <si>
    <t>სუს-ის ანტიკორუფციულ სააგენტოში შექმნილია საჯარო სექტორში კორუფციის პრევენციასა და კორუფციული რისკების ანალიზსა და შეფასებაზე პასუხისმგებელი სტრუქტურული ერთეული</t>
  </si>
  <si>
    <t xml:space="preserve">შესაბამისი სტრუქტურული ერთეულის შექმნა 
</t>
  </si>
  <si>
    <t>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კანონმდებლობის ანალიზი და შესაბამისი წინადადებების შემუშავება</t>
  </si>
  <si>
    <t>გაანალიზებულია 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კანონმდებლობა და შემუშავებულია შესაბამისი  წინადადებები</t>
  </si>
  <si>
    <t>1. საჯარო სექტორში  კორუფციის პრევენციის კუთხით საერთაშორისო გამოცდილების შესასწავლად სუს-ში შიდაუწყებრივი სამუშაო ჯგუფის შექმნა; 
2.  საჯარო სექტორში  კორუფციის პრევეციის საკითხებზე საერთაშორისო გამოცდილების გაზიარების კუთხით მინიმუმ ერთი შეხვედრის ჩატარება; 
3.  ევროკავშირის წევრ და პარტნიორ სახელმწიფოებში კორუფციის პრევენციის კუთხით არსებული სტანდარტების და პრაქტიკის შესწავლა; 
4. კორუფციის პრევენციის კუთხით საქართველოს კანონმდებლობის გადახედვა და შესაბამისი წინადადებების მომზადება</t>
  </si>
  <si>
    <t>კორუფციის პრევენციის მიზნით, კორუფციულ დანაშაულებზე ცნობიერების ამაღლების კუთხით სახელმწიფო და ადგილობრივი თვითმმართველობის ორგანოებში  საინფორმაციო შეხვედრების გამართვა</t>
  </si>
  <si>
    <t>საინფორმაციო შეხვედრებისთვის განისაზღვრულია სამიზნე აუდიტორია და შემუშავებულია თემატიკა;
სამიზნე აუდიტორიასთან  ჩატარებულია  საინფორმაციო შეხვედრები</t>
  </si>
  <si>
    <t>1. საინფორმაციო შეხვედრებისთვის სამიზნე აუდიტორიის განსაზღვრა და თემატიკის შემუშავება; 
2. მინიმუმ 3 საინფორმაციო შეხვედრის ჩატარება.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</si>
  <si>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პლატფორმის შემუშავება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</si>
  <si>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შემუშავებულია შესაბამისი პლატფორმა</t>
  </si>
  <si>
    <t>1. 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ჩართულობისა და მათი ინფორმირებულობის გაზრდის 
კუთხით არსებული პრაქტიკის  შესწავლა და გაანალიზება; 
2. მოქალაქეებისთვის პლატფორმის ხელმისაწვდომობა.</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</si>
  <si>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</si>
  <si>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საერთაშორისო პარტნიორებთან ანტიკორუფციული მიმართულებით საერთაშორისო თანამშრომლობა გაძლიერებულია</t>
  </si>
  <si>
    <t xml:space="preserve">1. მინიმუმ ორი საერთაშორისო შეთანხმების პროექტის მომზადება და ინიცირება;
2. სუს-ის მინიმუმ 5 თანამშრომლის მონაწილეობა  კორუფციის საკითხბეზე  ორმხრივ და მრავალმხრივ ფორმატში გამართულ სხვადასხვა ღონისძიებაში </t>
  </si>
  <si>
    <t>5.1.3.</t>
  </si>
  <si>
    <t>5.1.4.</t>
  </si>
  <si>
    <t>5.1.5.</t>
  </si>
  <si>
    <t>5.1.6.</t>
  </si>
  <si>
    <t>5.1.7.</t>
  </si>
  <si>
    <t>ამოცანა 8.2.</t>
  </si>
  <si>
    <t>მომსახურების ხარისხისა და ხელმისაწვდომობის გაზრდა პროცედურების გამარტივების გზით</t>
  </si>
  <si>
    <t>16.1.1.</t>
  </si>
  <si>
    <t>16.3.2.</t>
  </si>
  <si>
    <t>9.2.1.</t>
  </si>
  <si>
    <t>ბიზნესის წარმომადგენლებისთვის საინფორმაციო საკონსულტაციო მექანიზმის დანერგვა</t>
  </si>
  <si>
    <t>საქართველოს ბიზნესომბუდსმენის აპარატი</t>
  </si>
  <si>
    <t>ბიზნესსექტორთან  შეხვედრები გაზრდის ანტიკორუფციულ, ბიზნეს კეთილსინდისიერების შესახებ ინფორმირებულობას და მოახდენს არსებული გამოწვევების და სამომავლო ღონისძიებების იდენტიფიცირებას; საერთაშორისო დონეზე, ფუნქციურად მსგავს ინსტიტუტებთან ანტიკორუფციული მიმართულებებით თანამშრომლობა გაზრდის ჩვენი ისნტიტუტის კომპეტენციას, გავუზიარებთ ერთმანეთს მიღწეულ შედეგებს და ადვოკატირებას გავუწევთ უცხოურ ბაზრებზე ქართულ ბიზნესს და პირიქით; ანტიკორიფციული სახელმძღვანელო სხვა ქვეყნების გამცდილებაზე დაყრდნობით მნიშვნელოვან გიდობას გაუწევს ბიზნესს საქმიანობის უფრო მეტად კეთილსინდისიერად წარმართვაში, ანტიკორუფციული ღონისძიებების დაგეგმვაში და საუკეთესო პრაქტიკების გაცნობის მიმართულებით.</t>
  </si>
  <si>
    <t>ბიზნესის წარმომადგენლებთან  შეხვედრები თბილისში: გაიმართოს მედიასთან და ბიზნესსექტორის წარმომადგენლებთან შეხვედრები, ასოციაციების, თუ დარგობრივ ფორმატში რათა მიეწედოთ ინფომრაცია ანტიკორუფციულ, ბიზნესის კეთილსინდისიერების  შესახებ განსახორციელებელ აქტივობებზე და მოვისმინოთ მათგან, აღნიშნული მიმართულებით, არსებული გამოწვევბის შესახებ ინფორმაცია.</t>
  </si>
  <si>
    <t>"სხვა ხარჯებ"-ში მოცემულია თანხა 3 წელიწადზე უცხოენოვანთა მონაწილეობით გამარტულ შეხვედრებზე თარჯიმნის და სათარგმნი სისტემების უზრუნვესაყოფად.</t>
  </si>
  <si>
    <t>0300</t>
  </si>
  <si>
    <t>ბიზნესის წარმომადგენლებთან  შეხვედრები რეგიონებში: გაიმართოს მედიასთან და ბიზნესსექტორის წარმომადგენლებთან შეხვედრები, რეგიონალურ ფორმატში რათა მიეწედოთ ინფომრაცია ანტიკორუფციულ, ბიზნესის კეთილსინდისიერების  შესახებ განსახორციელებელ აქტივობებზე და მოვისმინოთ მათგან, აღნიშნული მიმართულებით, არსებული გამოწვევბის შესახებ ინფორმაცია</t>
  </si>
  <si>
    <t>საერთაშორისო დონეზე  თანამშრომლობის გაძლიერება: გამოცდილების და საუკეთესო პრაქტიკის გაცნობის მიზნით დაიგეგმოს ვიზიტები ჩვენი მსგავსი ფუნქციების მქონე  სხვა ქვეყნის ორგანიზაციების წარმომადგენლებთან და შემუშავებული იქნას მექანიზმი ქვეყნებს შორის ერთმანეთის ბაზრებზე ბიზნესების ინეტრესების დაცვის და ხელშეწყობის მიზნით.</t>
  </si>
  <si>
    <t>"სხვა ხარჯებ"-ში მოცემულია თანხა 3 წელიწადზე დაახლოებით 5 ვიზიტი უცხოეთში წელიწადში 3 წარმომადგენელზე სამგზავრო ბილეთების ფასი.</t>
  </si>
  <si>
    <t>ანტიკორუფციული სახელმძღვანელოს შემუშავება ბიზნესისთვის: სახელმძღვანელოს შემუშავების მიზნით შედგეს ექსპერტთა ჯგუფი რომელიც შეუმუშავებს სახელმძღვანელოს ფორმატს და შინაარსს და შემდეგ დაიბეჭდოს 1500ც. ეგზემპლარი და დაურიგდეს ბიზნესის წარმომადგენლებს.</t>
  </si>
  <si>
    <t>"პუბლიკაციები"-ს ველში მითითებულ თანხაში იგულისხმება შედგენილი სახელმძღვანელოს ბეჭდვითი ხარჯი, რომელიც გაწერილი მაქვს მეორე წლის ბიუჯეტში.</t>
  </si>
  <si>
    <t>9.2.2.</t>
  </si>
  <si>
    <t xml:space="preserve">საქართველოს ბიზნესომბუდსმენის აპარატის ხელმძღვანელობით TV პროგრამის შექმნა ბიზნესისთვის ცნობიერების ამაღლების და მათთვის მწვავე საკითხების განხილვის მიზნით ბიზნეს </t>
  </si>
  <si>
    <t>ბიზნესომბუდსმენის აპარატი</t>
  </si>
  <si>
    <t>ბიზნეს TV გადაცემაში საეთერო დრო ანტი-კორუფციულ თმეატიკაზე, რომელიც ხელს შეუწყობს ეროვნულ ანტი-კორიფციულ სამოქმედო გეგმის ფარგლებში დაგეგმილ და განხორციელებულ ღონისძიებების პოპულარიზაციას, აგრეთვე ბიზნეს სექტორის წარმომადგენლების მეტ ინფორმირებულობას.</t>
  </si>
  <si>
    <t>ბიზნეს TV გადაცემაში გამოიყოფა  განსაზღვრული დრო, რომელიც დაეთმობა ანტი-კორუფციულ თემებზე მსჯელობას, მოწვეულ სტუმრებთან ერთად.</t>
  </si>
  <si>
    <t>"პუბლიკაციები"-ს ველში მაქვს მითითებული გადაცემის ყოველთვიური ხარჯი თვეში 7600 ლარი.</t>
  </si>
  <si>
    <t>ამოცანა 9.2.</t>
  </si>
  <si>
    <t>ბიზნესომბუდსმენის აპარატის როლის გაზრდა ბიზნესის კეთილსინდისიერების რისკების შემცირების კუთხით</t>
  </si>
  <si>
    <t xml:space="preserve">ამოცანა 9.3. </t>
  </si>
  <si>
    <t xml:space="preserve">სახელმწიფო წილობრივი მონაწილეობით დაფუძნებული საწარმოების მართვის მექანიზმების გაუმჯობესება </t>
  </si>
  <si>
    <t>9.3.1.</t>
  </si>
  <si>
    <t>9.3.2.</t>
  </si>
  <si>
    <t>9.3.3.</t>
  </si>
  <si>
    <t>9.3.4.</t>
  </si>
  <si>
    <t>ინვენტარიზაციის შესახებ ბრძანების გამოცემა, 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t>
  </si>
  <si>
    <t>შედარების უწყისების, ინვენტარიზაციის შედეგების ამსახველი ოქმების, სრულად ამორტიზებული, ხმარებისათვის უვარგისი გრძელვადიანი აქტივების აღწერის, გამოსაყენებლად უვარგისი, ჩამოსაწერი მატერიალურ-სასაქონლო ფასეულობათა აღწერისა და საწარმოთა დებიტორებისა და კრედიტორების შესახებ ინფორმაციის წარმოდგენა</t>
  </si>
  <si>
    <t>ინვენტარიზაციის შედეგებიდან გამომდინარე, ფინანსური ანგარიშგების საერთაშორისო სტანდარტების (IFRS) მოთხოვნათა შესაბამისად, ყველა გრძელვადიანი აქტივის გადაფასებისა და დებიტორულ-კრედიტორული დავალიანებების კლასიფიკაციის შესახებ აუდიტორული დასკვნის მომზადების უზრუნველყოფა საწარმოთა მიერ</t>
  </si>
  <si>
    <t>ინვენტარიზაციის შედეგების ასახვა წინასწარ და დაზუსტებულ (კანონით განსაზღვრულ შემთხვევებში აუდირებულ) ანგარიშგებებში</t>
  </si>
  <si>
    <t>სახელმწიფო ქონების ეროვნული სააგენტო</t>
  </si>
  <si>
    <t>ენერგოომბუდსმენი</t>
  </si>
  <si>
    <t>რეგიონში მცხოვრები მომხმარებლების ცნობიერების ამაღლება</t>
  </si>
  <si>
    <t>ვიზიტები სოფლებსა და რეგიონებში</t>
  </si>
  <si>
    <t>2 ან 3</t>
  </si>
  <si>
    <t>15 ლარი</t>
  </si>
  <si>
    <t>140 ლარი</t>
  </si>
  <si>
    <t>პროექტი ,,მოძრავი ოფისი" განხორციელება</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</si>
  <si>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 შემუშავებული და დანერგილია, უზრუნველყოფილია მისი ეფექტიანი ფუნქციონირება</t>
  </si>
  <si>
    <t>მოსახლეობის ჩართულობა გაზრდილია</t>
  </si>
  <si>
    <t>6.2.6.</t>
  </si>
  <si>
    <t>სამოსამართლო ეთიკის საკითხებზე მოსამართლეთათვის ტრენინგის ორგანიზება</t>
  </si>
  <si>
    <t>სსიპ იუსტიციის უმაღლესი სკოლა</t>
  </si>
  <si>
    <t>ჩატარებულია მინიმუმ ორი ტრენინგი, რომლის შედეგად მოსამართლეები გადამზადებულნი არიან ეთიკის საკითხებზე</t>
  </si>
  <si>
    <t>ტრენინგი</t>
  </si>
  <si>
    <t>09 02</t>
  </si>
  <si>
    <t>6.2.7.</t>
  </si>
  <si>
    <t>კორუფციის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</si>
  <si>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კორუფციის საკითხებზე</t>
  </si>
  <si>
    <t xml:space="preserve">6.2.5. </t>
  </si>
  <si>
    <t>სამოსამართლო ეთიკის საკითხებზე სასწავლო მოდულის განახლება</t>
  </si>
  <si>
    <t>განახლებულია სასწავლო მოდული სამოსამართლო ეთიკის საკითხებზე</t>
  </si>
  <si>
    <t>6.1.3.</t>
  </si>
  <si>
    <t xml:space="preserve">იუსტიციის უმაღლესი სკოლის რეფორმის ფარგლებში საკანონმდებლო რეგულირების სრულყოფის მიზნით  რეკომენდაციების შემუშავება </t>
  </si>
  <si>
    <t>იუსტიციის უმაღლესი საბჭო / სსიპ იუსტიციის უმაღლესი სკოლა</t>
  </si>
  <si>
    <t>ამოცანა 6.1.</t>
  </si>
  <si>
    <t>მოსამართლეთა დამოუკიდებლობის გაძლიერება მოსამართლეთა დაწინაურებისა და ანაზღაურების გამჭვირვალე სისტემის შექმნის და იუსტიციის უმაღლესი სკოლის რეფორმის გზით</t>
  </si>
  <si>
    <t>ამოცანა 6.2.</t>
  </si>
  <si>
    <t>დისციპლინური სამართალწარმოების  გაუმჯობესება  და  სამოსამართლო ეთიკის მიმართულების განვითარება მოსამართლეთა კეთილსინდისირების უზრუნველყოფის მიზნით</t>
  </si>
  <si>
    <t>5.1.1.</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</si>
  <si>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რეკომენდაციის შემუშავება უწყებათაშორისი სამუშაო ჯგუფის მიერ</t>
  </si>
  <si>
    <t>1. სამუშაო ჯგუფის შეხვედრების ჩატარება
2. რეკომენდაციების მომზადება</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</si>
  <si>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რეკომენდაციები შემუშავებულია</t>
  </si>
  <si>
    <t>ამოცანა 5.2.</t>
  </si>
  <si>
    <t xml:space="preserve">  კორუფციულ დანაშაულებთან დაკავშირებით საზოგადოების ცნობიერების ამაღლება
</t>
  </si>
  <si>
    <t>5.2.1.</t>
  </si>
  <si>
    <t>5.2.2.</t>
  </si>
  <si>
    <t>საზოგადოებრივი პროკურატურის ფარგლებში მოსახლეობასთან კორუფციულ დანაშაულებზე საინფორმაციო ხასიათის შეხვედრების გამართვა</t>
  </si>
  <si>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</si>
  <si>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საინფორმაციო ხასიათის შეხვედრების ჩატარება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t>
  </si>
  <si>
    <t>მოსახლეობასთან შეხვედრების ჩატარება</t>
  </si>
  <si>
    <t>კორუფციულ დანაშაულთან ბრძოლაზე კონტროლისა და ზედამხედველობის გაძლიერება</t>
  </si>
  <si>
    <t>ამოცანა 5.3.</t>
  </si>
  <si>
    <t>პოლიციის საქმიანობაზე ზედამხედველობის კუთხით საერთაშორისო გამოცდილების შესწავლა და არსებული მექანიზმის საჭიროებისამებრ დახვეწა; პოლიციის საქმიანობის კონტროლის პრევენციის მექანიზმის გაძლიერება</t>
  </si>
  <si>
    <t>პოლიციის საქმიანობაზე ზედამხედველობის კუთხით საერთაშორისო გამოცდილება შესწავლილია და არსებული მექანიზმი საჭიროებისამებრ დახვეწილია; პოლიციის საქმიანობის კონტროლის პრევენციის მექანიზმი გაძლიერებულია</t>
  </si>
  <si>
    <t>UNDP</t>
  </si>
  <si>
    <t>გადახდის სისტემა შემუშავებული და ინტეგრირებულია ვებგვერდზე</t>
  </si>
  <si>
    <t>გადახდის ელ. სისტემის შემუშავება</t>
  </si>
  <si>
    <t>16.2.2.</t>
  </si>
  <si>
    <t>ადმინისტრაციულ ერთეულებში მუნიციპალური სერვისების შესახებ შეხვედრების/პრეზენტაციების გამართვა</t>
  </si>
  <si>
    <t xml:space="preserve">მუნიციპალური სერვისების შესახებ შეხვედრები/პრეზენტაციების გამართვა </t>
  </si>
  <si>
    <t>მუნიციპალური სერვისების შესახებ მოსახლეობის ცნობიერება ამაღლებულია</t>
  </si>
  <si>
    <t>საქართველოს კომუნიკაციების ეროვნული კომისია</t>
  </si>
  <si>
    <t>1. ადმინისტრაციული ქმედებები (დაწინაურება, გადაყვანა, გათავისუფლება) თანამშრომლების მიმართ ხორციელდება შეფასების ახალი სისტემის შესაბამისად; 2. ახალი შეფასების სისტემის შესაბამისად, შემუშავებულია თანამშრომლების ინდივიდუალური განვითარების გეგმები</t>
  </si>
  <si>
    <t>შესაბამისი ტრენინგების ჩატარება</t>
  </si>
  <si>
    <t>6.1.1.</t>
  </si>
  <si>
    <t>6.2.2.</t>
  </si>
  <si>
    <t>მოსამართლეთა საქმიანობის პერიოდული შეფასების სისტემის დახვეწისა და მოსამართლეთა დაწინაურების კრიტერიუმების თაობაზე წინადადებების შემუშავება</t>
  </si>
  <si>
    <t>მოსამართლეთა დამატებითი ანაზღაურების ბონუსების საკითხის გადაწყვეტა OECD-ACN რეკომენდაციების მიხედვით</t>
  </si>
  <si>
    <t>6.1.2.</t>
  </si>
  <si>
    <t>6.1.4.</t>
  </si>
  <si>
    <t>სასამართლოს თავმჯდომარეთა დანიშვნა/არჩევის წესის გადახედვა</t>
  </si>
  <si>
    <t xml:space="preserve"> საქართველოს იუსტიციის უმაღლესი საბჭო</t>
  </si>
  <si>
    <t>1. სასამართლოს თავმჯდომარეთა დანიშვნა/არჩევის წესის შესახებ შედარებითი კვლევითი მასალა მომზადებულია;                                                              2. მომზადებული კვლევითი მასალის საფუძველზე შესაბამისი რეკომენდაციები მომზადებულია</t>
  </si>
  <si>
    <t>1. საკანონმდებლო ცვლილებების პროექტის მომზადება;                                                               2. საკანონმდებლო ცვლილებების პროექტის წარდგენს პარლამენტისთვის</t>
  </si>
  <si>
    <t>1. საკანონმდებლო ცვლილებების პროექტის მომზადება;                                 
2. საკანონმდებლო ცვლილებების პროექტის წარდგენა პარლამენტისთვის</t>
  </si>
  <si>
    <t xml:space="preserve">1. საქართველოს პარლამენტთან არსებული სამუშაო ჯგუფის ფარგლებში  იუსტიციის უმაღლეს სკოლაში მსმენელთა მიღების, პროფესიული მომზადებისა და შეფასების თაობაზე რეკომენდაციების მომზადება;      
2. საკანონმდებლო წინადადებების წარდგენს პარლამენტისთვის </t>
  </si>
  <si>
    <t>6.2.1.</t>
  </si>
  <si>
    <t>მოსამართლეთა ეთიკის კოდექსის დებულებების შესაბამისობაში მოყვანა საერთაშორისო სტანდარტებთან და ეთიკის წესებთან დაკავშირებით სახელმძღვანელოს მომზადება</t>
  </si>
  <si>
    <t>სამოსამართლო ეთიკის საკითხებთან დაკავშირებით საკონსულტაციო მექანიზმის შექმნა</t>
  </si>
  <si>
    <t>მოსამართლეთა დისციპლინური სამართალწარმოების პროცესის დახვეწა გამჭვირვალობის, უფლებების დაცვისა და დამოუკიდებლობის გარანტიების უზრუნველყოფის მიზნით</t>
  </si>
  <si>
    <t>დისციპლინური სამართალწარმოების ელექტრონული პროგრამის შემუშავება და დანერგვა</t>
  </si>
  <si>
    <t>6.2.3.</t>
  </si>
  <si>
    <t>6.2.4.</t>
  </si>
  <si>
    <t>ამოცანა 6.3.</t>
  </si>
  <si>
    <t>სასამართლოს სისტემის საზოგადოებასთან კომუნიკაციის გაძლიერება</t>
  </si>
  <si>
    <t>6.3.1.</t>
  </si>
  <si>
    <t>6.3.2.</t>
  </si>
  <si>
    <t>სასამართლოს გადაწყვეტილებების ელექტრონული ბაზის შექმნა</t>
  </si>
  <si>
    <t>იუსტიციის უმაღლესი საბჭოს საქმიანობის მარეგულირებელი ნორმატიული ბაზის დახვეწა (საბჭოს გადაწყვეტილებების დასაბუთების, მათი გასაჩივრების, ინტერესთა კონფლიქტის, ასევე გამჭვირვალობის უზრუნველყოფის მიზნით)</t>
  </si>
  <si>
    <t>15.1.1.</t>
  </si>
  <si>
    <t>ამოცანა 15.1.</t>
  </si>
  <si>
    <t xml:space="preserve">
თანამშრომელთა შეფასების სისტემის ობიექტურობისა და გამჭვირვალობის უზრუნველყოფა</t>
  </si>
  <si>
    <t>ადმინისტრტაციული ხარჯი</t>
  </si>
  <si>
    <r>
      <rPr>
        <sz val="9"/>
        <rFont val="Sylfaen"/>
        <family val="1"/>
      </rPr>
      <t>თანამშრომელთა შეფასების სისტემის დანერგვა პერფორმანსის ძირითადი ინდიკატორების(KPI) მეშვეობით, II ფაზა</t>
    </r>
    <r>
      <rPr>
        <b/>
        <sz val="9"/>
        <rFont val="Sylfaen"/>
        <family val="1"/>
      </rPr>
      <t xml:space="preserve">  </t>
    </r>
  </si>
  <si>
    <t>ამოცანა 1.1.</t>
  </si>
  <si>
    <t xml:space="preserve">არსებული ძირითადი ანტიკორუფციული ინსტიტუტების გაძლიერება კორუფციისგან თავისუფალი გარემოსა და გამჭვირვალობის უზრუნველყოფის მიზნით </t>
  </si>
  <si>
    <t>1.1.1.</t>
  </si>
  <si>
    <t xml:space="preserve">რისკების შეფასების მეთოდოლოგიის შემუშავება </t>
  </si>
  <si>
    <t>საქართველოს იუსტიციის სამინისტრო</t>
  </si>
  <si>
    <t>რისკების შეფასების მეთოდოლოგია შემუშავებულია</t>
  </si>
  <si>
    <t>რისკების მეთოდოლოგიის შემუშავება და გამოქვეყნება</t>
  </si>
  <si>
    <t>1.1.2.</t>
  </si>
  <si>
    <t xml:space="preserve">კორუფციული რისკების შეფასების
მეთოდოლოგიის შესაბამისად კორუფციული
რისკების შეფასების განხორციელება
ანტიკორუფციულ დანაყოფებში </t>
  </si>
  <si>
    <t>ანტიკორუფციულ დანაყოფებში კორუფციული რისკების შეფასება განხორციელებულია</t>
  </si>
  <si>
    <t>ანტიკორუფციულ დანაყოფებში კორუფციული რისკების შეფასების განხორციელება</t>
  </si>
  <si>
    <t>ამოცანა 1.2.</t>
  </si>
  <si>
    <t>ანტიკორუფციული საბჭოს ანგარიშგების მექანიზმის გაძლიერება</t>
  </si>
  <si>
    <t>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დადგენილებით განსაზღვრულია ანტიკორუფციული საბჭოს მიერ პარლამენტის წინაშე ანგარიშგება</t>
  </si>
  <si>
    <t>1.2.1.</t>
  </si>
  <si>
    <t>1.3.</t>
  </si>
  <si>
    <t>ანტიკორუფციული პოლიტიკის შემუშავების პროცესის გამჭვირვალობისა და უწყებათაშორისი კოორდინაციის ეფექტურობის ამაღლების მიზნით, პოლიტიკის დოკუმენტების ელექტრონულად შემუშავების პრაქტიკის ჩამოყალიბება</t>
  </si>
  <si>
    <t>1.3.1.</t>
  </si>
  <si>
    <t>საქრთველოს იუსტიციის სამინისტრო</t>
  </si>
  <si>
    <t xml:space="preserve">1.4.1.1. საბჭოს ელ. პორტალის შემუშავების მიზნით საბჭოს წევრი უწყებების წარმომადგენლებისა და ტექნიკური პერსონალისგან შექმნილია დროებითი სამუშაო ჯგუფი   </t>
  </si>
  <si>
    <t xml:space="preserve">1.4.1.2. საუკეთესო პრაქტიკის კვლევა შესრულებულია </t>
  </si>
  <si>
    <t>დონორი - დონორის მხარდაჭერის ზუსტი დაანგარიშება მოხდება დონორთან მოლაპარაკების დასრულებისთანავე</t>
  </si>
  <si>
    <t>1.4.1.3. შემუშავებულია და სამუშაო ჯგუფთან შეთანხმებულია ელექტრონული სისტემის კონცეფცია</t>
  </si>
  <si>
    <t>1.4.1.4. შეთანხმებული კონცეფციის საფუძველზე შემუშავებულია ელექტრონული სისტემის ბიზნეს პროცესების აღწერის დოკუმენტი</t>
  </si>
  <si>
    <t>1.3.2.</t>
  </si>
  <si>
    <t>ელ. პორტალის ტექნიკური შემუშავება და გაშვებ</t>
  </si>
  <si>
    <t xml:space="preserve">ბიზნეს პროცესების აღწერის საბოლოო დოკუმენტის საფუძველზე შექმნილია ელექტრონული სისტემა (პროგრამა) და  გაშვებულია მოხმარებაში </t>
  </si>
  <si>
    <t>1.4.2.2. მომზადებულია ელექტრონული სისტემის მოხმარების სახელმძღვანელო</t>
  </si>
  <si>
    <t>1.4.2.3. ელექტრონული სისტემა ფუნქციონირებს გამართულად და ტექნიკური მხარდაჭერა უზრუნველყოფილია</t>
  </si>
  <si>
    <t>1.3.3.</t>
  </si>
  <si>
    <t>ელექტრონული სისტემის მომხარებლების გადამზადება</t>
  </si>
  <si>
    <t>ჩატარებულია ტრენინგები და სისტემის მოხმარებაში გადამზადებულია ანტიკორუფციული საბჭოს წევრი უწყებების წარმომადგენლები</t>
  </si>
  <si>
    <t xml:space="preserve">იუსტიციის სამინისტრო; მთავრობის ადმინისტრაცია </t>
  </si>
  <si>
    <t>საკანონმდებლო აქტების რეგულირების ზეგავლენის შეფასების შესახებ კანონპროექტის შემუშავება</t>
  </si>
  <si>
    <t>საკანონმდებლო აქტების რეგულირების ზეგავლენის შეფასების სახელმძღვანელო მეთოდოლოგიის შემუშავება</t>
  </si>
  <si>
    <t>იუსტიციის სამინისტრო; იუსტიციის სამინისტროს სასწავლო ცენტრი; მთავრობის ადმინისტრაცია</t>
  </si>
  <si>
    <t>საკანონმდებლო აქტების რეგულირების ზეგავლენის შეფასების შესახებ აღმასრულებელი ხელისუფლების სამართალშემოქმედებაზე პასუხისმგებელი პირების გადამზადება და ცნობიერების ამაღლება</t>
  </si>
  <si>
    <t>ინფორმაციის ხელმისაწვდომობის უზრუნველყოფის არსებული კანონმდებლობის გაუმჯობესება საჯარო დაწესებულებების ღიაობის, გამჭვირვალობისა  და ანგარიშვალდებულების გაზრდის მიზნით და მისი თანმიმდევრული გამოყენება პრაქტიკაში</t>
  </si>
  <si>
    <t>ინფორმაციის თავისუფლების მარეგულირებელი კანონმდებლობის გაუმჯობესება</t>
  </si>
  <si>
    <t>ინფორმაციის თავისუფლების შესახებ კანონი პარლამენტისთვის წარდგენილია</t>
  </si>
  <si>
    <t>1. კანონის პროექტის საბოლოო ვერსიის ჩამოყალიბება
2. პროექტის წარდგენა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</si>
  <si>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სახელმძღვანელოს შემუშავება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</si>
  <si>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შემუშავებულია</t>
  </si>
  <si>
    <t>საჯარო ინფორმაციის გაცემაზე პასუხისმგებელი პირების კვალიფიკაციის ამაღლება</t>
  </si>
  <si>
    <t>საჯარო დაწესებულებებში (სამინისტროების ცენტრალური აპარატი, სსიპ-ები) ინფორმაციის გაცემაზე პასუხისმგებელი პირებს ჩაუტარდათ კვალიფიკაციის ასამაღლებელი ტრენინგები მარეგულირებელი ნორმების შესახებ</t>
  </si>
  <si>
    <t>დონორის მხარდაჭერის ზუსტი დაანგარიშება მოხდება კანონის მიღების შემდგომ</t>
  </si>
  <si>
    <t>1. სატრენინგო მასალის მომზადება
2. შესაბამისი პირებისთვის ინფორმაციის მიწოდება
3. შეხვედრების ორგანიზება</t>
  </si>
  <si>
    <t>3.1.</t>
  </si>
  <si>
    <t>3.1.1.</t>
  </si>
  <si>
    <t>3.1.2.</t>
  </si>
  <si>
    <t>3.1.3.</t>
  </si>
  <si>
    <t>3.2.</t>
  </si>
  <si>
    <t>საკანონმდებლო აქტების რეგულირების გავლენის შეფასების სისტემის შემუშავება, მტკიცებულებებზე დაფუძნებული სამართალშემოქმედების განვითარების მიზნით</t>
  </si>
  <si>
    <t>3.2.1.</t>
  </si>
  <si>
    <t>3.2.2.</t>
  </si>
  <si>
    <t>3.2.3.</t>
  </si>
  <si>
    <t>4.1.</t>
  </si>
  <si>
    <t xml:space="preserve">საზოგადოების ინფორმირებულობის გაზრდა ანტიკორუფციული საბჭოსა და ანტიკორუფციული კუთხით მიმდინარე სიახლეების შესახებ </t>
  </si>
  <si>
    <t>4.1.1.</t>
  </si>
  <si>
    <t>ანტიკორუფციულ საკითხებზე საზოგადოებასთან ურთიერთობის სტრატეგიის შემუშავება</t>
  </si>
  <si>
    <t>4.1.2.</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</si>
  <si>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</si>
  <si>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4.1.3.</t>
  </si>
  <si>
    <t xml:space="preserve">იუსტიციის სამინისტროს ვებგვერდზე ანტიკორუფციული ბანერის შექმნა </t>
  </si>
  <si>
    <t>4.1.4.</t>
  </si>
  <si>
    <t>ანტიკორუფციული საბჭოს საქმიანობის შესახებ ინფორმაციის ხელმისაწვდომობის უზრუნველყოფა, საბჭოსა და სამდივნოს ფარგლებში შემუშავებული დოკუმენტების ვებ გვერდზე ატვირთვა</t>
  </si>
  <si>
    <t xml:space="preserve">ანტიკორუფციული საბჭოს სამდივნო, საქართველოს იუსტიციის სამინისტრო
</t>
  </si>
  <si>
    <t>7.4.</t>
  </si>
  <si>
    <t>7.4.1.</t>
  </si>
  <si>
    <t xml:space="preserve">ფინანსური მართვისა და კონტროლის სისტემის დანერგვა </t>
  </si>
  <si>
    <t>საქართველოს ფინანსთა სამინისტრო</t>
  </si>
  <si>
    <t xml:space="preserve"> 1. განხორციელებულია რისკის მართვის ტრენინგი 4 სამინისტროს თანამშრომლებისათვის; 
2.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3. პილოტური პროექტის ფარგლებში მიმდინარეობს მუშაობა რისკების რეესტრის ჩამოყალიბებისთვის 2 სამინისტროში; 
4. შემუშავებულია და პრაქტიკაში გამოიყენება რისკების რეესტრი 2 სამინისტროში;
5. დაწყებულია რისკების რეესტრზე მუშაობა დამატებით 2 სამინისტროში</t>
  </si>
  <si>
    <t>7.4.2</t>
  </si>
  <si>
    <t>შიდა აუდიტის სუბიექტების თანამშრომელთა კვალიფიკაციის ამაღლება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</si>
  <si>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1.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2. მინიმუმ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</si>
  <si>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7.4.3.</t>
  </si>
  <si>
    <t xml:space="preserve"> სახელმწიფო შიდა ფინანსური კონტროლის სისტემის განვითარების შესახებ კონსოლიდირებული წლიური ანგარიშის შემუშავება</t>
  </si>
  <si>
    <t>სახელმწიფო შიდა ფინანსური კონტროლის სისტემის განვითარების შესახებ კონსოლიდირებული წლიური ანგარიში წარდგენილია საქართველოს მთავრობისთვის</t>
  </si>
  <si>
    <t>ამოცანა 11.1.</t>
  </si>
  <si>
    <t>კორუფციის პრევენციის ხელშეწყობა კანონმდებლობის დახვეწის გზით</t>
  </si>
  <si>
    <t>11.1.</t>
  </si>
  <si>
    <t>11.2.</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</si>
  <si>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სრულყოფა</t>
  </si>
  <si>
    <t>საქართველოს სახელმწიფო აუდიტის სამსახური</t>
  </si>
  <si>
    <t>საარჩევნო კანონმდებლობისა და მასში გამოყენებული სანქციების ჰარმონიზაციის უზრუნველსაყოფად მომზადებული საკანონმდებლო ცვლილებების წარდგენა პარლამენტში</t>
  </si>
  <si>
    <t>მომზადებული  საკანონმდებლო ცვლილებების წარდგენა პარლამენტში</t>
  </si>
  <si>
    <t>საჯარო სკოლების და საბავშვო ბაღების ინტეგრირება სახელმწიფო ფინანსების მართვის საინფორმაციო სისტემაში (PFMS)</t>
  </si>
  <si>
    <t>საქართველოს ფინანსთა სამინისტროს სახაზინო სამსახური</t>
  </si>
  <si>
    <t xml:space="preserve">საჯარო სკოლები და საბავშვო ბაღები ინტეგრირებულია სახელმწიფო ფინანსების მართვის საინფორმაციო სისტემაში (PFMS) </t>
  </si>
  <si>
    <t>ხაზინის მთავარ წიგნში შემოსავლების და ხარჯების აღრიცხვის, ანგარიშგების და მართვის შესაბამისი ფუნქციონალების და მოდულების შემუშავება დარიცხვის მეთოდის შესაბამისად</t>
  </si>
  <si>
    <t>ხაზინის მთავარ წიგნში შემოსავლების და ხარჯების აღრიცხვა, ანგარიშგება და მართვა ხორციელდება დარიცხვის მეთოდის შესაბამისად</t>
  </si>
  <si>
    <t>7.5.</t>
  </si>
  <si>
    <t>სახელმწიფო ფინანსების მართვის საინფორმაციო სისტემის გამჭვირვალობის უზრუნველყოფა როგორც ცენტრალურ ასევე ადგილობრივ დონეზე</t>
  </si>
  <si>
    <t>7.6.</t>
  </si>
  <si>
    <t>საჯარო სექტორის ბუღალტრული აღრიცხვის და ანგარიშგების სისტემის განვითარება სახელმწიფო ბიუჯეტის გამჭვირვალობისა და ოპტიმიზაციის უზრუნველყოფის  მიზნით</t>
  </si>
  <si>
    <t>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</si>
  <si>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სახელმწიფო ბიუჯეტის დაფინანსებაზე მყოფი ორგანიზაციები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</si>
  <si>
    <t xml:space="preserve">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ადგილობრივ თვითმმართველ ერთეულებში </t>
  </si>
  <si>
    <t>ადგილობრივი თვითმმართველი ერთეულები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 შემუშავებული აღრიცხვა-ანგარიშგების მეთოდოლოგიის შესაბამისად</t>
  </si>
  <si>
    <t>GIZ</t>
  </si>
  <si>
    <t>-</t>
  </si>
  <si>
    <t>7.6.1.</t>
  </si>
  <si>
    <t>7.6.2.</t>
  </si>
  <si>
    <t>7.5.1.</t>
  </si>
  <si>
    <t>7.5.2.</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</si>
  <si>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რეკომენდაციებზე რეაგირების გაუმჯობესების მიზნით</t>
  </si>
  <si>
    <t xml:space="preserve">7.7. </t>
  </si>
  <si>
    <t>7.8.</t>
  </si>
  <si>
    <t>უწყებათაშორისი აუდიტების განხორციელება საჯარო სექტორში სისტემური ხასიათის ნაკლოვანებების გამოვლენის მიზნით</t>
  </si>
  <si>
    <t>7.1.</t>
  </si>
  <si>
    <t>7.2.</t>
  </si>
  <si>
    <t>7.3.</t>
  </si>
  <si>
    <t>სახელმწიფო შესყიდვების მარეგულირებელი კანონმდებლობის სრულყოფა ევროკავშირთან ასოცირების შესახებ შეთანხმების ფარგლებში აღებული ვალდებულებების შესრულების მიზნით</t>
  </si>
  <si>
    <t>სახელმწიფო შესყიდვების სფეროში დავების განმხილველი ორგანოს ინსტიტუციური რეფორმირება მისი დამოუკიდებლობისა და მიუკერძოებლობის უზრუნველსაყოფად</t>
  </si>
  <si>
    <t>სახელმწიფო შესყიდვების ერთიანი ელექტრონული სისტემის შემდგომი მოდერნიზება და ახალი ელექტრონული სერვისების დამატება  ხელმისაწვდომობის მაღალი დონის უზრუნველსაყოფად</t>
  </si>
  <si>
    <t>საჯარო შესყიდვების შესახებ ახალი კანონის პროექტის მომზადება</t>
  </si>
  <si>
    <t>სახელმწიფო შესყიდვების სააგენტო</t>
  </si>
  <si>
    <t>საჯარო შესყიდვების შესახებ მომზადებული ახალი კანონის პროექტი</t>
  </si>
  <si>
    <t>1. საჯარო შესყიდვების
შესახებ ახალი კანონის პროექტი შემუშავებულია;
2. კანონპროექტი შეთანხმებულია საქართველოს მთავრობასთან; 
3. კანონპროექტი წარდგენილია პარლამენტისთვის დასამტკიცებლად</t>
  </si>
  <si>
    <t>EU</t>
  </si>
  <si>
    <t>7.1.1.</t>
  </si>
  <si>
    <t>სახელმწიფო შესყიდვების სფეროში დანერგილი დავების განმხილველი ორგანოს ახალი ინსტიტუციური მოდელის დანერგვა</t>
  </si>
  <si>
    <t>ახალი ინსტიტუციური მოდელის მქონე სახელმწიფო შესყიდვებთან დაკავშირებული დავების განმხილველი ორგანო</t>
  </si>
  <si>
    <t>1. სახელმწიფო შესყიდვების სფეროში დავების განმხილველი ორგანოს ახლებურად მოწყობის  ინსტიტუციური მოდელი შემუშავებულია; 
2.შემუშავებული მოდელი შეთანხმებულია; 
3. შეთანხმებული მოდელი დანერგილია</t>
  </si>
  <si>
    <t>7.2.1.</t>
  </si>
  <si>
    <t xml:space="preserve">სახელმწიფო შესყიდვების ელექტრონული სისტემების დახვეწა </t>
  </si>
  <si>
    <t>სახელმწიფო შესყიდვების ელექტრონულ სისტემაში დამატებული ახალი ელექტრონული სერვისები</t>
  </si>
  <si>
    <t>1. სახელმწიფო შესყიდვების ერთიან ელექტრონულ სისტემაში ახალი პროცედურები, ინსტრუმენტები, სხვა ბიზნეს პროცესები ფორმალიზებულია; 
2.  ახალი პროცედურები, ინსტრუმენტები,  სხვა ბიზნეს პროცესები ჩაშენებულია და სატესტო რეჟიმში გაშვებულია; 
3.  ახალი პროცედურები, ინსტრუმენტები,  სხვა ბიზნეს პროცესები
მუშაობს რეალურ რეჟიმში;
4. სააგენტოს ოფიციალურ ვებპორტალზე ახალი ელ. სერვისები შექმნილი და ჩაშენებულია.</t>
  </si>
  <si>
    <t>7.3.1.</t>
  </si>
  <si>
    <t>საქართველოს იუსტიციის უმაღლესი საბჭო/ უზენაესი სასამართლო</t>
  </si>
  <si>
    <t>საქართველოს იუსტიციის უმაღლესი საბჭო</t>
  </si>
  <si>
    <t>ამოცანა 12.1.</t>
  </si>
  <si>
    <t>12.1.1.</t>
  </si>
  <si>
    <t>რესურსების მართვის სისტემის ინსტიტუციონალიზაციის მიზნით  მისი ფინანსური მართვისა და კონტროლის სისტემასთან შესაბამისობაში მოყვანა</t>
  </si>
  <si>
    <t>საქართველოს თავდაცვის სამინისტრო</t>
  </si>
  <si>
    <t>საფინანსო-სააღრიცხვო პოლიტიკის შემუშავების მიზნით ღონისძიებები ეტაპობრივად განხორციელებულია</t>
  </si>
  <si>
    <t xml:space="preserve">თავდაცვის სამინისტროში აღრიცხვიანობის მოწესრიგების ღონისძიებები ეტაპობრივად  გატარებულია </t>
  </si>
  <si>
    <t>თავდაცვის პროგრამის სახელმძღვანელოს (2019, 2020) შემუშავება</t>
  </si>
  <si>
    <t>ადმინისტრაციული ხარჯი</t>
  </si>
  <si>
    <t>12.1.2.</t>
  </si>
  <si>
    <t>თავდაცვის სამინისტროს ერთიანი ელექტრონული სისტემის შექმნა</t>
  </si>
  <si>
    <t>პროგრამული უზრუნველყოფის შექმნა შესყიდვების პროცესების ავტომატიზაციის და საწყობების ელექტრონულად  მართვის მოდულის გათვალისწინებით</t>
  </si>
  <si>
    <t xml:space="preserve">პროგრამული უზრუნველყოფის შექმნა ადამიანური რესურსების მოდულის, ფინანსური მართვის კომპონენტის (payroll), სამინისტროს ქვედანაყოფების ორგანიზებისა და აღჭურვის ცხრილების ელექტრონული პროგრამის (TOE) გათვალისწინებით </t>
  </si>
  <si>
    <t>პროგრამული უზრუნველყოფის შექმნა ლოჯისტიკის მართვის საპილოტე მოდულის გათვალისწინებით</t>
  </si>
  <si>
    <t>ამოცანა 12.2.</t>
  </si>
  <si>
    <t xml:space="preserve">
თავდაცვის სისტემის პერსონალის ცნობიერების ამაღლება ანტიკორუფციული სწავლების გაძლიერების გზით</t>
  </si>
  <si>
    <t>12.2.1.</t>
  </si>
  <si>
    <t>კეთილსინდისიერების ამაღლებისა და კორუფციული რისკების შემცირების შესახებ ტრენინგების ჩატარება</t>
  </si>
  <si>
    <t xml:space="preserve"> „კეთილსინდისიერების ამაღლებისა და კორუფციული რისკების შემცირების კურსის“ ჩატარება</t>
  </si>
  <si>
    <t xml:space="preserve"> გადასროლისწინა ანტიკორუფციული სწავლება ჩატარება</t>
  </si>
  <si>
    <t>კეთილსინდისიერების ამაღლების ტრენერებისათვის (TOT) ტრენინგის ჩატარება</t>
  </si>
  <si>
    <t>12.2.2.</t>
  </si>
  <si>
    <t>კორუფციის რისკის შეფასების მექანიზმების შემუშავება და დანერგვა</t>
  </si>
  <si>
    <t>კეთილსინდისიერების ამაღლებისა და ანტიკორუფციული გარემოს მონიტორინგის საბჭოს მუშაობისათვის სტანდარტული პროცედურების, მათ შორის, რისკების შეფასების მექანიზმების, შემუშავება</t>
  </si>
  <si>
    <t>თაღლითობისა და კორუფციის რისკების თვითშეფასების პროცესის განხორციელება და მასში ნატოში დანერგილი მიმოხილვის ელემენტების გათვალისწინება</t>
  </si>
  <si>
    <t>ამოცანა 12.3.</t>
  </si>
  <si>
    <t>თავდაცვის სფეროში შესყიდვების მიმართულებით კორუფციული რისკების შემცირება</t>
  </si>
  <si>
    <t>12.3.1.</t>
  </si>
  <si>
    <t>შესყიდვების დაგეგმვისა და ადმინისტრირების  გაუმჯობესება</t>
  </si>
  <si>
    <t>გრიფით "საიდუმლო" საქონლისა და მომსახურების შესყიდვების რაოდენობის შემცირება, გამჭირვალობის გაზრდა და საიდუმლო შესყიდვების პროცედურებთან დაკავშირებული რიგი სირთულეების აღმოფხვრა</t>
  </si>
  <si>
    <t>ნატოსა და ევროკავშირის წევრი ქვეყნების გამოცდილების გათვალისწინებით თავდაცვისა და უსაფრთხოების სფეროს შესყიდვების საკანონმდებლო ბაზის პროექტი  შემუშავება</t>
  </si>
  <si>
    <t xml:space="preserve">      29 01</t>
  </si>
  <si>
    <t xml:space="preserve">ადმინისტრაციული ხარჯი სამუშაო ჯგუფის ფორმირების მიზნით., ანტიკორუფციული საბჭოს სამდივნოს მიერ საბჭოს წევრი უწყებებისა და ტექქნიკური პერსონალის მოწვევა </t>
  </si>
  <si>
    <t xml:space="preserve">ადმინისტრაციული ხარჯი
დონორი (საჭიროებისამებრ)
</t>
  </si>
  <si>
    <t xml:space="preserve">
ადმინისტრაციული ხარჯი </t>
  </si>
  <si>
    <t xml:space="preserve">ადმინისტრაციული ხარჯი, 
დონორი (საჭიროებისამებრ)
</t>
  </si>
  <si>
    <t>ყველა სახის ადმინისტრაციული ხარჯის არასათანადო გამოყენების თავიდან აცილების მიზნით შესაბამისი კანონმდებლობის დახვეწა</t>
  </si>
  <si>
    <t>ელექტრონული პორტალის კონცეფციის შემუშავება</t>
  </si>
  <si>
    <t xml:space="preserve">ადმინისტრაციული ხარჯი </t>
  </si>
  <si>
    <t>საკანონმდებლო აქტების რეგულირების ზემოქმედების შეფასების შესახებ კანონის პროექტის შემუშავება და მთავრობისთვის წარდგენა</t>
  </si>
  <si>
    <t xml:space="preserve">ადმინისტრაციული ხარჯი  </t>
  </si>
  <si>
    <t xml:space="preserve">საკანონმდებლო აქტების რეგულირების ზეგავლენის შეფასების სახელმძღვანელოს მეთოდოლოგიის წარდგენა მთავრობისთვის  </t>
  </si>
  <si>
    <t>ტრენინგების ჩატარება და 50 საჯარო მოხელის გადამზადება</t>
  </si>
  <si>
    <t>ანტიკორუფციული საბჭოს საქმიანობის ეფექტურობის ამაღლების მიზნით უწყებათაშორისი საკოორდინაციო მექანიზმის გაუმჯობესება</t>
  </si>
  <si>
    <t>1.4.1.</t>
  </si>
  <si>
    <t>ანტიკორუფციული საბჭოს ფარგლებში, საბჭოს წევრ სახელმწიფო სტრუქტურებში განსაზღვრულია ანტიკორუფციულ საქმიანობაზე პასუხისმგებელი დანაყოფები</t>
  </si>
  <si>
    <t>ანტიკორუფციული საბჭოს წევრი სახელმწიფო უწყებები</t>
  </si>
  <si>
    <t xml:space="preserve">ანტიკორუფციული დანაყოფებისთვის დებულებების გაწერა </t>
  </si>
  <si>
    <t>ადმინისტრაციული ხარჯი; დონორი</t>
  </si>
  <si>
    <t>ადმინისტრაციული ხარჯი; დონორი - დონორის მხარდაჭერის ზუსტი დაანგარიშება მოხდება დონორთან მოლაპარაკების დასრულებისთანავე</t>
  </si>
  <si>
    <t>მუნიციპალიტეტებში დასანერგი ელექტრონული სერვისების ანალიზი</t>
  </si>
  <si>
    <t>მუნიციპალიტეტები; რეგიონული განვითარებისა და ინფრასტრუქტურის სამინისტრო</t>
  </si>
  <si>
    <t>მუნიციპალიტეტებში დასანერგი ელ. სერვისების იდენტიფიცირების მიზნით დაინტერესებულ მხარეებთან კონსულტაციების გამართვა</t>
  </si>
  <si>
    <t>მუნიციპალიტეტებში დასანერგი ელექტრონული სერვისების აუცილებელი მოდულების იდენტიფიცირება</t>
  </si>
  <si>
    <t>იდენტიფიცირებული სერვისების სამომავლოდ დანერგვის ხელშეწყობის მიზნით 2019 - 2020 წლების სამოქმედო გეგმის შემუშავება</t>
  </si>
  <si>
    <t>7.7.1.</t>
  </si>
  <si>
    <t>7.7.2.</t>
  </si>
  <si>
    <t xml:space="preserve">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t>
  </si>
  <si>
    <t>სახელმწიფო აუდიტის სამსახური</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</si>
  <si>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სისტემა  შემუშავებულია</t>
  </si>
  <si>
    <t>დონორი - USAID</t>
  </si>
  <si>
    <t>USAID GGI</t>
  </si>
  <si>
    <t>სახელმწიფო აუდიტის სამსახურის რეკომენდაციების შესრულების მონიტორინგის ელექტრონული სისტემის დანერგვა</t>
  </si>
  <si>
    <t>ყველა აუდიტის ობიექტი რეგისტრირებულია სახელმწიფო აუდიტის სამსახურის მიერ გაცემული რეკომენდაციების შესრულების მონიტორინგის ელექტრონულ სისტემაში</t>
  </si>
  <si>
    <t>7.7.3.</t>
  </si>
  <si>
    <t>სახელმწიფო აუდიტის სამსახურის მიერ გაცემული რეკომენდაციების შესრულების ანგარიშის მომზადება</t>
  </si>
  <si>
    <t>სახელმწიფო აუდიტის სამსახურის მიერ გაცემული რეკომენდაციების შესრულების ანგარიში მომზადებულია</t>
  </si>
  <si>
    <t>7.8.1.</t>
  </si>
  <si>
    <t>სისტემური, უწყებათაშორისი აუდიტების ჩატარება</t>
  </si>
  <si>
    <t>ჩატარებულია 4 სისტემური, უწყებათაშორისი აუდიტი;</t>
  </si>
  <si>
    <t>საქართველოს განათლების, მეცნიერების, კულტურისა და სპორტის სამინისტოს მიერ აღიარებულ 5-მდე სპორტულ ორგანიზაციაში  სპორტული შეჯიბრების მანიპულაციებზე პასუხისმგებელი პირის/სტრუქტურული ერთეულის დანერგვის უზრუნველყოფა.</t>
  </si>
  <si>
    <t>საქართველოს განათლების, მეცნიერების, კულტურისა და სპორტის სამინისტო</t>
  </si>
  <si>
    <t>100 000</t>
  </si>
  <si>
    <t>ევროკავშირი</t>
  </si>
  <si>
    <t>"სპორტული შეჯიბრებების მანიპულაციების შესახებ" ევროპის საბჭოს კონვენციის რატიფიკაციის საკითხის ინიცირება</t>
  </si>
  <si>
    <t>"სპორტული შეჯიბრებების მანიპულაციების შესახებ" ევროპის საბჭოს კონვენციის რატიფიკაციის მიზნით საკანონმდებლო ცვლილებების მთავრობისთის წარდგენა</t>
  </si>
  <si>
    <t>ამოცანა 13.1.</t>
  </si>
  <si>
    <t>ამოცანა 16.5.</t>
  </si>
  <si>
    <t>16.5.1.</t>
  </si>
  <si>
    <t>16.5.2.</t>
  </si>
  <si>
    <t xml:space="preserve">მუნიციპალიტეტში კეთილსინდისიერების და გამჭვირვალობის განმტკიცება და კორუფციასთან ბრძოლის საკითხებზე ინტერმუნიციპალური თანამშრომლობის განვითარება </t>
  </si>
  <si>
    <t>მუნიციპალიტეტებში გამჭვირვალობის და კეთილსინდისიერების ამაღლების სტრატეგიების და სამოქმედო გეგმების შემუშავება</t>
  </si>
  <si>
    <t xml:space="preserve">ინტერმუნიციპალური შეხვედრის გამართვა კორუფციასთან ბრძოლის საკითხებზე </t>
  </si>
  <si>
    <t>ანტიკორუფციული საბჭოს წევრი მუნიციპალიტეტები</t>
  </si>
  <si>
    <t xml:space="preserve">5 დამატებითი მუნიცპალიტეტისთვის სტრატეგიებისა და სამოქმედო გეგმების შემუშავება  </t>
  </si>
  <si>
    <t xml:space="preserve">ინტერმუნიციპალური შეხვედრის გამართვა </t>
  </si>
  <si>
    <t>სახელმწიფო ბიუჯეტი; დონორი</t>
  </si>
  <si>
    <t>საქართველოს კომუნიკაციების ეროვნული კომისია კომუნიკაციების ომბუდსმენთან თანამშრომლობით</t>
  </si>
  <si>
    <t>შინაგან საქმეთა სამინისტროს გენერალური ინსპექცია</t>
  </si>
  <si>
    <t>5.3.1.</t>
  </si>
  <si>
    <t>შესაბამისი ღონისძიებების გატარება და კორუფციული ფაქტების გამოვლენა</t>
  </si>
  <si>
    <t xml:space="preserve">ადმინისტრაციული ხარჯი; დონორი </t>
  </si>
  <si>
    <t>საქართველოს სახელმწიფო აუდიტის სამსახური; საქართველოს იუსტიციის სამინისტრო</t>
  </si>
  <si>
    <t xml:space="preserve">USAID-ის პროექტი Development of the Performance Management System (PMS) for the Georgian National Communications Commission (GNCC)  </t>
  </si>
  <si>
    <t>საქართველოს კომუნიკაციების ეროვნული კომისიისა და მასთან არსებული კომუნიკაციების ომბუდსმენის სამსახურების საქმიანობის შესახებ ცნობიერების ამაღლება</t>
  </si>
  <si>
    <t xml:space="preserve">საჯარო ინფორმაცია და სტატიები განთავსებულია ვებგვერდებზე - www.gncc.ge, www.momkhmarebeli.gncc.ge, ასევე სოციალურ ქსელში
</t>
  </si>
  <si>
    <t>ამოცანა 15.3.</t>
  </si>
  <si>
    <t>მომხმარებელთა ინტერესების საზოგადოებრივი დამცველის (ენერგოომბუდსმენი) სამსახურის გაძლიერება საკანონმდებლო ცვლილებების განხორციელებისა და უწყების საქმიანობის გამჭვირვალობის გაზრდის გზით</t>
  </si>
  <si>
    <t>15.3.1.</t>
  </si>
  <si>
    <t>ენერგოომბუდსმენის სამსახურის ბიუჯეტის დამოუკიდებლობის უზრუნველყოფის მიზნით საკანონმდებლო ცვლილებების მომზადება</t>
  </si>
  <si>
    <t>1. საკანონმდებლო ცვლილებების პაკეტი მომზადებულია;
2. საკანონმდებლო ცვლილებების პაკეტი წარდგენილია პარლამენტში</t>
  </si>
  <si>
    <t>საქართველოს ენერგეტიკისა და წყალმომარაგების მარეგულირებელი ეროვნული კომისია</t>
  </si>
  <si>
    <t>15.3.2.</t>
  </si>
  <si>
    <t>ენერგოომბუდსმენის სამსახურის ადამიანური რესურსების მართვის სისტემის განვითარების მიზნით საკანონმდებლო ცვლილებების მომზადება</t>
  </si>
  <si>
    <t>15.3.3.</t>
  </si>
  <si>
    <t>ადმინისტრაციული ხარჯი/ევროსაბჭოს პროექტი „სასამართლო რეფორმის მხარდაჭერა საქართველოში“</t>
  </si>
  <si>
    <t>ადმინისტრაციული ხარჯი/ ევროსაბჭოს პროექტი „სასამართლო რეფორმის მხარდაჭერა საქართველოში“</t>
  </si>
  <si>
    <t>ადმინისტრაციული ხარჯი/EU4justice</t>
  </si>
  <si>
    <t>ადმინისტრაციული ხარჯი/EU4justice, ევროსაბჭოს პროექტი „სასამართლო რეფორმის მხარდაჭერა საქართველოში“, USAID/PROLOG</t>
  </si>
  <si>
    <t>ადმინისტრაციული ხარჯი/EU4justice,  USAID/PROLOG</t>
  </si>
  <si>
    <t>მუნიციპალიტეტებში დასანერგი ელექტრონული სერვისების ანალიზი განხორციელებულია</t>
  </si>
  <si>
    <t>ქ. ქუთაისის მუნიციპალიტეტის მერია</t>
  </si>
  <si>
    <t>ქ. თბილისის მუნიციპალიტეტის მერია</t>
  </si>
  <si>
    <t>მუნიციპალური სერვისების შესახებ მობილური აპლიკაციის შემუშავებულია</t>
  </si>
  <si>
    <t>მობილური აპლიკაციის შექმნა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</si>
  <si>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 მუნიციპალიტეტის ვებგვერდზე ინტეგრირებულია</t>
  </si>
  <si>
    <t>დონორი - USAID - GGI --ს პროგრამის ფარგლებში მომზადებულ იქნა ქუთაისის მუნიციპალიტეტის ახალი ვებ გვერდი, რომელიც გახდა ოპერირებადი 2019 წელს. UNDP -ის ფინანსური მხარდაჭერით ვებ გვერდს დაემატა ახალი ფუნციები, მათ შორის მოხდა ინტეგრირება ლინკისა: mkhileba.ge; აღნიშნული აქტივობა და მოსაკრებლის ელ.სისტემის შემუშავება ერთიანად დაფინანსდა UNDP-ს მიერ, რაზეც 16.1.2. აქტივობაში უკვე მითითებულია</t>
  </si>
  <si>
    <t>მხილების ელექტრონული მოდულის ინტეგრირება მუნიციპალიტეტის ვებგვერდზე</t>
  </si>
  <si>
    <t>მუნიციპალიტეტებში გამჭვირვალობის და კეთილსინდისიერების ამაღლების სტრატეგიები და სამოქმედო გეგმები შემუშავებულია</t>
  </si>
  <si>
    <t>კორუფციასთან ბრძოლის საკითხებზე ინტერმუნიციპალური შეხვედრა გამართულია</t>
  </si>
  <si>
    <t>სამუშაო შეხვედრების ჩატარება 7 სამინისტროს ფარგლებში;                                     159 I და II რანგის პროფესიული საჯარო მოხელის გადამზადება.</t>
  </si>
  <si>
    <t xml:space="preserve"> I და II რანგის პროფესიული საჯარო მოხელეებისათვის სამუშაო შეხვედრები ჩატარებულია </t>
  </si>
  <si>
    <t>ყველა სახის ადმინისტრაციული ხარჯის არასათანადო გამოყენების თავიდან აცილების მიზნით შესაბამისი კანონმდებლობა დახვეწილია</t>
  </si>
  <si>
    <t xml:space="preserve">საქართველოს საარჩევნო კოდექსისა და მოქალაქეთა პოლიტიკური გაერთიანებების შესახებ ორგანული კანონი ჰარმონიზებულია </t>
  </si>
  <si>
    <t>აღიარებულ სპორტულ ორგანიზაციებში დანერგილია გარიგებულ თამაშებთან ბრძოლის სადისციპლინო მექანიზმი</t>
  </si>
  <si>
    <t>ინიცირებულია ევროპის საბჭოს კონვენცია 'სპორტული შეჯიბრებების მანიპულაციების შესახებ"</t>
  </si>
  <si>
    <t>საქართველოს მთავრობისათვის წარდგენილია საკანონმდებლო ცვლილებები "სპორტული შეჯიბრებების მანიპულაციების შესახებ" ევროპის საბჭოს კონვენციის რატიფიცირების მიზნით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</si>
</sst>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 [$₾-437]_-;\-* #,##0.00\ [$₾-437]_-;_-* &quot;-&quot;??\ [$₾-437]_-;_-@_-"/>
  </numFmts>
  <fonts count="59" x14ac:knownFonts="1">
    <font>
      <sz val="11"/>
      <color theme="1"/>
      <name val="Calibri"/>
      <family val="2"/>
      <scheme val="minor"/>
    </font>
    <font>
      <sz val="11"/>
      <color theme="1"/>
      <name val="Calibri"/>
      <family val="2"/>
      <scheme val="minor"/>
    </font>
    <font>
      <b/>
      <sz val="8"/>
      <name val="Arial Narrow"/>
      <family val="2"/>
    </font>
    <font>
      <b/>
      <sz val="8"/>
      <color theme="1"/>
      <name val="Arial Narrow"/>
      <family val="2"/>
    </font>
    <font>
      <b/>
      <sz val="8"/>
      <color theme="5" tint="-0.499984740745262"/>
      <name val="Arial Narrow"/>
      <family val="2"/>
    </font>
    <font>
      <b/>
      <sz val="8"/>
      <color theme="3"/>
      <name val="Arial Narrow"/>
      <family val="2"/>
    </font>
    <font>
      <b/>
      <sz val="8"/>
      <color rgb="FFFF0000"/>
      <name val="Arial Narrow"/>
      <family val="2"/>
    </font>
    <font>
      <b/>
      <i/>
      <sz val="8"/>
      <name val="Arial Narrow"/>
      <family val="2"/>
    </font>
    <font>
      <b/>
      <i/>
      <sz val="8"/>
      <color theme="1"/>
      <name val="Arial Narrow"/>
      <family val="2"/>
    </font>
    <font>
      <sz val="8"/>
      <color theme="3" tint="-0.249977111117893"/>
      <name val="Arial Narrow"/>
      <family val="2"/>
    </font>
    <font>
      <sz val="8"/>
      <color indexed="8"/>
      <name val="Arial Narrow"/>
      <family val="2"/>
    </font>
    <font>
      <sz val="8"/>
      <color rgb="FFFF0000"/>
      <name val="Arial Narrow"/>
      <family val="2"/>
    </font>
    <font>
      <sz val="8"/>
      <name val="Arial Narrow"/>
      <family val="2"/>
    </font>
    <font>
      <sz val="8"/>
      <color theme="5" tint="-0.499984740745262"/>
      <name val="Arial Narrow"/>
      <family val="2"/>
    </font>
    <font>
      <sz val="8"/>
      <color rgb="FF0070C0"/>
      <name val="Arial Narrow"/>
      <family val="2"/>
    </font>
    <font>
      <sz val="11"/>
      <color indexed="8"/>
      <name val="Calibri"/>
      <family val="2"/>
    </font>
    <font>
      <b/>
      <sz val="9"/>
      <name val="Sylfaen"/>
      <family val="1"/>
    </font>
    <font>
      <sz val="9"/>
      <name val="Sylfaen"/>
      <family val="1"/>
    </font>
    <font>
      <b/>
      <sz val="9"/>
      <color rgb="FFFF0000"/>
      <name val="Sylfaen"/>
      <family val="1"/>
    </font>
    <font>
      <sz val="9"/>
      <color theme="1"/>
      <name val="Sylfaen"/>
      <family val="1"/>
    </font>
    <font>
      <b/>
      <sz val="9"/>
      <color theme="1"/>
      <name val="Sylfaen"/>
      <family val="1"/>
    </font>
    <font>
      <b/>
      <sz val="9"/>
      <color theme="5" tint="-0.499984740745262"/>
      <name val="Sylfaen"/>
      <family val="1"/>
    </font>
    <font>
      <b/>
      <sz val="9"/>
      <color theme="3"/>
      <name val="Sylfaen"/>
      <family val="1"/>
    </font>
    <font>
      <b/>
      <i/>
      <sz val="9"/>
      <name val="Sylfaen"/>
      <family val="1"/>
    </font>
    <font>
      <b/>
      <i/>
      <sz val="9"/>
      <color theme="1"/>
      <name val="Sylfaen"/>
      <family val="1"/>
    </font>
    <font>
      <sz val="9"/>
      <color rgb="FFFF0000"/>
      <name val="Sylfaen"/>
      <family val="1"/>
    </font>
    <font>
      <b/>
      <i/>
      <sz val="9"/>
      <color rgb="FFFF0000"/>
      <name val="Sylfaen"/>
      <family val="1"/>
    </font>
    <font>
      <i/>
      <sz val="9"/>
      <name val="Sylfaen"/>
      <family val="1"/>
    </font>
    <font>
      <sz val="9"/>
      <color indexed="8"/>
      <name val="Sylfaen"/>
      <family val="1"/>
    </font>
    <font>
      <b/>
      <sz val="9"/>
      <color rgb="FFC00000"/>
      <name val="Sylfaen"/>
      <family val="1"/>
    </font>
    <font>
      <b/>
      <sz val="9"/>
      <color indexed="10"/>
      <name val="Sylfaen"/>
      <family val="1"/>
    </font>
    <font>
      <sz val="9"/>
      <color theme="3" tint="-0.249977111117893"/>
      <name val="Sylfaen"/>
      <family val="1"/>
    </font>
    <font>
      <sz val="9"/>
      <color theme="5" tint="-0.499984740745262"/>
      <name val="Sylfaen"/>
      <family val="1"/>
    </font>
    <font>
      <sz val="9"/>
      <color rgb="FF0070C0"/>
      <name val="Sylfaen"/>
      <family val="1"/>
    </font>
    <font>
      <sz val="9"/>
      <name val="Cambria"/>
      <family val="1"/>
    </font>
    <font>
      <b/>
      <i/>
      <sz val="9"/>
      <name val="Cambria"/>
      <family val="1"/>
    </font>
    <font>
      <i/>
      <sz val="9"/>
      <name val="Cambria"/>
      <family val="1"/>
    </font>
    <font>
      <b/>
      <i/>
      <sz val="9"/>
      <color rgb="FFFF0000"/>
      <name val="Cambria"/>
      <family val="1"/>
    </font>
    <font>
      <b/>
      <sz val="9"/>
      <color rgb="FFFF0000"/>
      <name val="Cambria"/>
      <family val="1"/>
    </font>
    <font>
      <sz val="9"/>
      <color rgb="FFFF0000"/>
      <name val="Cambria"/>
      <family val="1"/>
    </font>
    <font>
      <sz val="9"/>
      <color rgb="FF000000"/>
      <name val="Cambria"/>
      <family val="1"/>
    </font>
    <font>
      <sz val="9"/>
      <color theme="1"/>
      <name val="Cambria"/>
      <family val="1"/>
    </font>
    <font>
      <b/>
      <sz val="10"/>
      <name val="Arial Narrow"/>
      <family val="2"/>
    </font>
    <font>
      <sz val="10"/>
      <name val="Arial Narrow"/>
      <family val="2"/>
    </font>
    <font>
      <sz val="10"/>
      <color theme="3"/>
      <name val="Arial Narrow"/>
      <family val="2"/>
    </font>
    <font>
      <sz val="10"/>
      <color theme="1"/>
      <name val="Arial Narrow"/>
      <family val="2"/>
    </font>
    <font>
      <sz val="10"/>
      <color indexed="10"/>
      <name val="Arial Narrow"/>
      <family val="2"/>
    </font>
    <font>
      <i/>
      <sz val="10"/>
      <name val="Arial Narrow"/>
      <family val="2"/>
    </font>
    <font>
      <i/>
      <sz val="8"/>
      <color rgb="FFFF0000"/>
      <name val="Arial Narrow"/>
      <family val="2"/>
    </font>
    <font>
      <sz val="9"/>
      <name val="Arial Narrow"/>
      <family val="2"/>
    </font>
    <font>
      <sz val="9"/>
      <color rgb="FFFF0000"/>
      <name val="Arial Narrow"/>
      <family val="2"/>
    </font>
    <font>
      <sz val="10"/>
      <color rgb="FFFF0000"/>
      <name val="Arial Narrow"/>
      <family val="2"/>
    </font>
    <font>
      <b/>
      <i/>
      <sz val="8"/>
      <color rgb="FFFF0000"/>
      <name val="Arial Narrow"/>
      <family val="2"/>
    </font>
    <font>
      <b/>
      <sz val="9"/>
      <color rgb="FFFF0000"/>
      <name val="Arial Narrow"/>
      <family val="2"/>
    </font>
    <font>
      <b/>
      <i/>
      <sz val="10"/>
      <name val="Arial Narrow"/>
      <family val="2"/>
    </font>
    <font>
      <sz val="10"/>
      <color indexed="8"/>
      <name val="Arial Narrow"/>
      <family val="2"/>
    </font>
    <font>
      <b/>
      <sz val="10"/>
      <color rgb="FFC00000"/>
      <name val="Arial Narrow"/>
      <family val="2"/>
    </font>
    <font>
      <b/>
      <sz val="10"/>
      <color indexed="10"/>
      <name val="Arial Narrow"/>
      <family val="2"/>
    </font>
    <font>
      <sz val="9"/>
      <color indexed="10"/>
      <name val="Sylfaen"/>
      <family val="1"/>
    </font>
  </fonts>
  <fills count="1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FF"/>
        <bgColor rgb="FFFFFFFF"/>
      </patternFill>
    </fill>
    <fill>
      <patternFill patternType="solid">
        <fgColor rgb="FFFDE9D9"/>
        <bgColor rgb="FFFDE9D9"/>
      </patternFill>
    </fill>
    <fill>
      <patternFill patternType="solid">
        <fgColor rgb="FF4F81BD"/>
        <bgColor rgb="FF4F81BD"/>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3">
    <xf numFmtId="0" fontId="0" fillId="0" borderId="0"/>
    <xf numFmtId="43" fontId="1" fillId="0" borderId="0" applyFont="0" applyFill="0" applyBorder="0" applyAlignment="0" applyProtection="0"/>
    <xf numFmtId="43" fontId="15" fillId="0" borderId="0" applyFont="0" applyFill="0" applyBorder="0" applyAlignment="0" applyProtection="0"/>
  </cellStyleXfs>
  <cellXfs count="428">
    <xf numFmtId="0" fontId="0" fillId="0" borderId="0" xfId="0"/>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wrapText="1"/>
      <protection locked="0"/>
    </xf>
    <xf numFmtId="0" fontId="6" fillId="2" borderId="1"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wrapText="1"/>
      <protection locked="0"/>
    </xf>
    <xf numFmtId="0" fontId="2" fillId="0" borderId="0" xfId="0" applyFont="1" applyFill="1" applyBorder="1" applyAlignment="1" applyProtection="1">
      <alignment horizontal="center" wrapText="1"/>
      <protection locked="0"/>
    </xf>
    <xf numFmtId="0" fontId="6" fillId="3" borderId="1"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wrapText="1"/>
      <protection locked="0"/>
    </xf>
    <xf numFmtId="0" fontId="2"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protection locked="0"/>
    </xf>
    <xf numFmtId="164" fontId="6" fillId="2" borderId="1" xfId="1" applyNumberFormat="1" applyFont="1" applyFill="1" applyBorder="1" applyAlignment="1" applyProtection="1">
      <alignment horizontal="center" wrapText="1"/>
      <protection locked="0"/>
    </xf>
    <xf numFmtId="0" fontId="2" fillId="2" borderId="1" xfId="1" applyNumberFormat="1" applyFont="1" applyFill="1" applyBorder="1" applyAlignment="1" applyProtection="1">
      <alignment horizontal="center" wrapText="1"/>
      <protection locked="0"/>
    </xf>
    <xf numFmtId="0" fontId="7"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wrapText="1"/>
      <protection locked="0"/>
    </xf>
    <xf numFmtId="0" fontId="7" fillId="2" borderId="1" xfId="0" applyFont="1" applyFill="1" applyBorder="1" applyAlignment="1">
      <alignment horizontal="center" vertical="center" wrapText="1"/>
    </xf>
    <xf numFmtId="0" fontId="7" fillId="4"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left" vertical="center" wrapText="1"/>
      <protection locked="0"/>
    </xf>
    <xf numFmtId="0" fontId="10" fillId="4" borderId="0"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wrapText="1"/>
      <protection locked="0"/>
    </xf>
    <xf numFmtId="0" fontId="10" fillId="4" borderId="0" xfId="0" applyFont="1" applyFill="1" applyBorder="1" applyAlignment="1" applyProtection="1">
      <alignment horizontal="center" wrapText="1"/>
      <protection locked="0"/>
    </xf>
    <xf numFmtId="164" fontId="10" fillId="4" borderId="0" xfId="1" applyNumberFormat="1" applyFont="1" applyFill="1" applyBorder="1" applyAlignment="1" applyProtection="1">
      <alignment horizontal="right" wrapText="1"/>
      <protection locked="0"/>
    </xf>
    <xf numFmtId="0" fontId="10" fillId="4" borderId="0" xfId="0" applyFont="1" applyFill="1" applyBorder="1" applyAlignment="1" applyProtection="1">
      <alignment horizontal="right" wrapText="1"/>
      <protection locked="0"/>
    </xf>
    <xf numFmtId="164" fontId="11" fillId="4" borderId="0" xfId="1" applyNumberFormat="1" applyFont="1" applyFill="1" applyBorder="1" applyAlignment="1" applyProtection="1">
      <alignment horizontal="right" wrapText="1"/>
      <protection locked="0"/>
    </xf>
    <xf numFmtId="0" fontId="12" fillId="4" borderId="0" xfId="0" applyFont="1" applyFill="1" applyBorder="1" applyAlignment="1" applyProtection="1">
      <alignment horizontal="right" wrapText="1"/>
      <protection locked="0"/>
    </xf>
    <xf numFmtId="164" fontId="12" fillId="4" borderId="0" xfId="1" applyNumberFormat="1" applyFont="1" applyFill="1" applyBorder="1" applyAlignment="1" applyProtection="1">
      <alignment horizontal="right" wrapText="1"/>
      <protection locked="0"/>
    </xf>
    <xf numFmtId="164" fontId="6" fillId="4" borderId="0" xfId="1" applyNumberFormat="1" applyFont="1" applyFill="1" applyBorder="1" applyAlignment="1" applyProtection="1">
      <alignment horizontal="right" wrapText="1"/>
      <protection locked="0"/>
    </xf>
    <xf numFmtId="164" fontId="13" fillId="4" borderId="0" xfId="1" applyNumberFormat="1" applyFont="1" applyFill="1" applyBorder="1" applyAlignment="1" applyProtection="1">
      <alignment horizontal="right" wrapText="1"/>
      <protection locked="0"/>
    </xf>
    <xf numFmtId="164" fontId="14" fillId="4" borderId="0" xfId="1" applyNumberFormat="1" applyFont="1" applyFill="1" applyBorder="1" applyAlignment="1" applyProtection="1">
      <alignment horizontal="right" wrapText="1"/>
      <protection locked="0"/>
    </xf>
    <xf numFmtId="0" fontId="10" fillId="4" borderId="0" xfId="0" applyFont="1" applyFill="1" applyBorder="1" applyAlignment="1" applyProtection="1">
      <alignment wrapText="1"/>
      <protection locked="0"/>
    </xf>
    <xf numFmtId="0" fontId="10"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wrapText="1"/>
      <protection locked="0"/>
    </xf>
    <xf numFmtId="0" fontId="10" fillId="0" borderId="0" xfId="0" applyFont="1" applyFill="1" applyBorder="1" applyAlignment="1" applyProtection="1">
      <alignment horizontal="center" wrapText="1"/>
      <protection locked="0"/>
    </xf>
    <xf numFmtId="0" fontId="10" fillId="0" borderId="0" xfId="0" applyFont="1" applyFill="1" applyBorder="1" applyAlignment="1" applyProtection="1">
      <alignment wrapText="1"/>
      <protection locked="0"/>
    </xf>
    <xf numFmtId="0" fontId="18" fillId="3"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wrapText="1"/>
      <protection locked="0"/>
    </xf>
    <xf numFmtId="0" fontId="23" fillId="2" borderId="1" xfId="0" applyFont="1" applyFill="1" applyBorder="1" applyAlignment="1">
      <alignment horizontal="left" vertical="center" wrapText="1"/>
    </xf>
    <xf numFmtId="0" fontId="23" fillId="4"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17" fillId="7" borderId="0"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xf>
    <xf numFmtId="0" fontId="19" fillId="0" borderId="1" xfId="0" applyFont="1" applyBorder="1" applyAlignment="1">
      <alignment horizontal="left" vertical="center" wrapText="1"/>
    </xf>
    <xf numFmtId="0" fontId="25" fillId="4"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164" fontId="26" fillId="4" borderId="1" xfId="0" applyNumberFormat="1" applyFont="1" applyFill="1" applyBorder="1" applyAlignment="1" applyProtection="1">
      <alignment horizontal="left" wrapText="1"/>
      <protection locked="0"/>
    </xf>
    <xf numFmtId="0" fontId="27" fillId="4" borderId="1" xfId="0" applyFont="1" applyFill="1" applyBorder="1" applyAlignment="1" applyProtection="1">
      <alignment horizontal="left" vertical="center" wrapText="1"/>
      <protection locked="0"/>
    </xf>
    <xf numFmtId="164" fontId="18" fillId="4" borderId="1" xfId="1" applyNumberFormat="1" applyFont="1" applyFill="1" applyBorder="1" applyAlignment="1" applyProtection="1">
      <alignment horizontal="left" vertical="center" wrapText="1"/>
      <protection locked="0"/>
    </xf>
    <xf numFmtId="164" fontId="17" fillId="4" borderId="1" xfId="1" applyNumberFormat="1" applyFont="1" applyFill="1" applyBorder="1" applyAlignment="1" applyProtection="1">
      <alignment horizontal="left" vertical="center" wrapText="1"/>
      <protection locked="0"/>
    </xf>
    <xf numFmtId="164" fontId="18" fillId="5" borderId="1" xfId="1"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0" fontId="23" fillId="3" borderId="1" xfId="0" applyFont="1" applyFill="1" applyBorder="1" applyAlignment="1" applyProtection="1">
      <alignment horizontal="left" vertical="center" wrapText="1"/>
      <protection locked="0"/>
    </xf>
    <xf numFmtId="0" fontId="28" fillId="4" borderId="0"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22" fillId="4" borderId="1" xfId="0" applyFont="1" applyFill="1" applyBorder="1" applyAlignment="1">
      <alignment horizontal="left" vertical="center" wrapText="1"/>
    </xf>
    <xf numFmtId="165" fontId="20" fillId="4" borderId="1" xfId="0" applyNumberFormat="1" applyFont="1" applyFill="1" applyBorder="1" applyAlignment="1">
      <alignment horizontal="left" vertical="center" wrapText="1"/>
    </xf>
    <xf numFmtId="0" fontId="19" fillId="4" borderId="1" xfId="0" applyFont="1" applyFill="1" applyBorder="1" applyAlignment="1">
      <alignment horizontal="left" vertical="center" wrapText="1"/>
    </xf>
    <xf numFmtId="165" fontId="19" fillId="4" borderId="1" xfId="0" applyNumberFormat="1" applyFont="1" applyFill="1" applyBorder="1" applyAlignment="1">
      <alignment horizontal="left" vertical="center" wrapText="1"/>
    </xf>
    <xf numFmtId="0" fontId="20" fillId="4" borderId="1" xfId="0" applyFont="1" applyFill="1" applyBorder="1" applyAlignment="1">
      <alignment horizontal="left" vertical="center" wrapText="1"/>
    </xf>
    <xf numFmtId="0" fontId="27" fillId="4" borderId="0" xfId="0" applyFont="1" applyFill="1" applyBorder="1" applyAlignment="1" applyProtection="1">
      <alignment horizontal="left" vertical="center" wrapText="1"/>
      <protection locked="0"/>
    </xf>
    <xf numFmtId="165" fontId="20" fillId="4" borderId="15" xfId="0" applyNumberFormat="1" applyFont="1" applyFill="1" applyBorder="1" applyAlignment="1">
      <alignment horizontal="left" vertical="center" wrapText="1"/>
    </xf>
    <xf numFmtId="0" fontId="17" fillId="0" borderId="0"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left" vertical="center" wrapText="1"/>
      <protection locked="0"/>
    </xf>
    <xf numFmtId="0" fontId="17" fillId="4" borderId="0" xfId="0" applyFont="1" applyFill="1" applyBorder="1" applyAlignment="1" applyProtection="1">
      <alignment horizontal="left" vertical="center" wrapText="1"/>
      <protection locked="0"/>
    </xf>
    <xf numFmtId="0" fontId="25" fillId="4" borderId="1" xfId="0" applyFont="1" applyFill="1" applyBorder="1" applyAlignment="1" applyProtection="1">
      <alignment horizontal="left" vertical="center" wrapText="1"/>
      <protection locked="0"/>
    </xf>
    <xf numFmtId="0" fontId="29" fillId="6" borderId="1" xfId="0" applyFont="1" applyFill="1" applyBorder="1" applyAlignment="1" applyProtection="1">
      <alignment horizontal="left" vertical="center" wrapText="1"/>
      <protection locked="0"/>
    </xf>
    <xf numFmtId="164" fontId="29" fillId="6" borderId="1" xfId="1" applyNumberFormat="1" applyFont="1" applyFill="1" applyBorder="1" applyAlignment="1" applyProtection="1">
      <alignment horizontal="left" wrapText="1"/>
      <protection locked="0"/>
    </xf>
    <xf numFmtId="0" fontId="29" fillId="6" borderId="1" xfId="0" applyFont="1" applyFill="1" applyBorder="1" applyAlignment="1" applyProtection="1">
      <alignment horizontal="left" wrapText="1"/>
      <protection locked="0"/>
    </xf>
    <xf numFmtId="0" fontId="28" fillId="4" borderId="0" xfId="0" applyFont="1" applyFill="1" applyBorder="1" applyAlignment="1" applyProtection="1">
      <alignment horizontal="left" wrapText="1"/>
      <protection locked="0"/>
    </xf>
    <xf numFmtId="0" fontId="19" fillId="0" borderId="0" xfId="0" applyFont="1" applyAlignment="1">
      <alignment horizontal="left"/>
    </xf>
    <xf numFmtId="0" fontId="16" fillId="2" borderId="1"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wrapText="1"/>
      <protection locked="0"/>
    </xf>
    <xf numFmtId="0" fontId="18" fillId="2" borderId="1"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wrapText="1"/>
      <protection locked="0"/>
    </xf>
    <xf numFmtId="0" fontId="18" fillId="3" borderId="1" xfId="0" applyFont="1" applyFill="1" applyBorder="1" applyAlignment="1" applyProtection="1">
      <alignment horizontal="center" vertical="center" wrapText="1"/>
      <protection locked="0"/>
    </xf>
    <xf numFmtId="164" fontId="16" fillId="2" borderId="1" xfId="1" applyNumberFormat="1" applyFont="1" applyFill="1" applyBorder="1" applyAlignment="1" applyProtection="1">
      <alignment horizontal="center" wrapText="1"/>
      <protection locked="0"/>
    </xf>
    <xf numFmtId="0" fontId="16" fillId="2" borderId="1" xfId="0" applyFont="1" applyFill="1" applyBorder="1" applyAlignment="1" applyProtection="1">
      <alignment horizontal="center" wrapText="1"/>
      <protection locked="0"/>
    </xf>
    <xf numFmtId="0" fontId="18" fillId="2" borderId="1" xfId="0" applyFont="1" applyFill="1" applyBorder="1" applyAlignment="1" applyProtection="1">
      <alignment horizontal="center" wrapText="1"/>
      <protection locked="0"/>
    </xf>
    <xf numFmtId="164" fontId="18" fillId="2" borderId="1" xfId="1" applyNumberFormat="1" applyFont="1" applyFill="1" applyBorder="1" applyAlignment="1" applyProtection="1">
      <alignment horizontal="center" wrapText="1"/>
      <protection locked="0"/>
    </xf>
    <xf numFmtId="0" fontId="16" fillId="2" borderId="1" xfId="1" applyNumberFormat="1" applyFont="1" applyFill="1" applyBorder="1" applyAlignment="1" applyProtection="1">
      <alignment horizontal="center" wrapText="1"/>
      <protection locked="0"/>
    </xf>
    <xf numFmtId="0" fontId="30" fillId="4" borderId="1" xfId="0" applyFont="1" applyFill="1" applyBorder="1" applyAlignment="1" applyProtection="1">
      <alignment horizontal="left" vertical="center" wrapText="1"/>
      <protection locked="0"/>
    </xf>
    <xf numFmtId="164" fontId="23" fillId="4" borderId="1" xfId="2" applyNumberFormat="1" applyFont="1" applyFill="1" applyBorder="1" applyAlignment="1" applyProtection="1">
      <alignment horizontal="left" vertical="center" wrapText="1"/>
      <protection locked="0"/>
    </xf>
    <xf numFmtId="164" fontId="23" fillId="4" borderId="1" xfId="0" applyNumberFormat="1" applyFont="1" applyFill="1" applyBorder="1" applyAlignment="1" applyProtection="1">
      <alignment horizontal="left" vertical="center" wrapText="1"/>
      <protection locked="0"/>
    </xf>
    <xf numFmtId="164" fontId="26" fillId="4" borderId="1" xfId="2" applyNumberFormat="1" applyFont="1" applyFill="1" applyBorder="1" applyAlignment="1" applyProtection="1">
      <alignment horizontal="left" vertical="center" wrapText="1"/>
      <protection locked="0"/>
    </xf>
    <xf numFmtId="164" fontId="17" fillId="4" borderId="1" xfId="2" applyNumberFormat="1" applyFont="1" applyFill="1" applyBorder="1" applyAlignment="1" applyProtection="1">
      <alignment horizontal="left" vertical="center" wrapText="1"/>
      <protection locked="0"/>
    </xf>
    <xf numFmtId="164" fontId="18" fillId="4" borderId="1" xfId="2" applyNumberFormat="1" applyFont="1" applyFill="1" applyBorder="1" applyAlignment="1" applyProtection="1">
      <alignment horizontal="left" vertical="center" wrapText="1"/>
      <protection locked="0"/>
    </xf>
    <xf numFmtId="164" fontId="18" fillId="5" borderId="1" xfId="2" applyNumberFormat="1"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164" fontId="23" fillId="4" borderId="1" xfId="1" applyNumberFormat="1" applyFont="1" applyFill="1" applyBorder="1" applyAlignment="1" applyProtection="1">
      <alignment horizontal="left" vertical="center" wrapText="1"/>
      <protection locked="0"/>
    </xf>
    <xf numFmtId="164" fontId="26" fillId="4" borderId="1" xfId="1" applyNumberFormat="1" applyFont="1" applyFill="1" applyBorder="1" applyAlignment="1" applyProtection="1">
      <alignment horizontal="left" vertical="center" wrapText="1"/>
      <protection locked="0"/>
    </xf>
    <xf numFmtId="0" fontId="25" fillId="4" borderId="1" xfId="0" applyFont="1" applyFill="1" applyBorder="1" applyAlignment="1">
      <alignment horizontal="left" vertical="center" wrapText="1"/>
    </xf>
    <xf numFmtId="164" fontId="16" fillId="2" borderId="1" xfId="2" applyNumberFormat="1" applyFont="1" applyFill="1" applyBorder="1" applyAlignment="1" applyProtection="1">
      <alignment horizontal="center" wrapText="1"/>
      <protection locked="0"/>
    </xf>
    <xf numFmtId="164" fontId="18" fillId="2" borderId="1" xfId="2" applyNumberFormat="1" applyFont="1" applyFill="1" applyBorder="1" applyAlignment="1" applyProtection="1">
      <alignment horizontal="center" wrapText="1"/>
      <protection locked="0"/>
    </xf>
    <xf numFmtId="0" fontId="16" fillId="2" borderId="1" xfId="2" applyNumberFormat="1" applyFont="1" applyFill="1" applyBorder="1" applyAlignment="1" applyProtection="1">
      <alignment horizontal="center" wrapText="1"/>
      <protection locked="0"/>
    </xf>
    <xf numFmtId="0" fontId="31" fillId="4"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14" fontId="17" fillId="4" borderId="1" xfId="0" applyNumberFormat="1" applyFont="1" applyFill="1" applyBorder="1" applyAlignment="1" applyProtection="1">
      <alignment horizontal="left" vertical="center" wrapText="1"/>
    </xf>
    <xf numFmtId="164" fontId="29" fillId="6" borderId="1" xfId="2" applyNumberFormat="1" applyFont="1" applyFill="1" applyBorder="1" applyAlignment="1" applyProtection="1">
      <alignment horizontal="left" wrapText="1"/>
      <protection locked="0"/>
    </xf>
    <xf numFmtId="0" fontId="25" fillId="4" borderId="0" xfId="0" applyFont="1" applyFill="1" applyBorder="1" applyAlignment="1" applyProtection="1">
      <alignment horizontal="left" vertical="center" wrapText="1"/>
      <protection locked="0"/>
    </xf>
    <xf numFmtId="0" fontId="31" fillId="4" borderId="0" xfId="0" applyFont="1" applyFill="1" applyBorder="1" applyAlignment="1" applyProtection="1">
      <alignment horizontal="left" wrapText="1"/>
      <protection locked="0"/>
    </xf>
    <xf numFmtId="164" fontId="28" fillId="4" borderId="0" xfId="2" applyNumberFormat="1" applyFont="1" applyFill="1" applyBorder="1" applyAlignment="1" applyProtection="1">
      <alignment horizontal="left" wrapText="1"/>
      <protection locked="0"/>
    </xf>
    <xf numFmtId="164" fontId="25" fillId="4" borderId="0" xfId="2" applyNumberFormat="1" applyFont="1" applyFill="1" applyBorder="1" applyAlignment="1" applyProtection="1">
      <alignment horizontal="left" wrapText="1"/>
      <protection locked="0"/>
    </xf>
    <xf numFmtId="0" fontId="17" fillId="4" borderId="0" xfId="0" applyFont="1" applyFill="1" applyBorder="1" applyAlignment="1" applyProtection="1">
      <alignment horizontal="left" wrapText="1"/>
      <protection locked="0"/>
    </xf>
    <xf numFmtId="164" fontId="17" fillId="4" borderId="0" xfId="2" applyNumberFormat="1" applyFont="1" applyFill="1" applyBorder="1" applyAlignment="1" applyProtection="1">
      <alignment horizontal="left" wrapText="1"/>
      <protection locked="0"/>
    </xf>
    <xf numFmtId="164" fontId="18" fillId="4" borderId="0" xfId="2" applyNumberFormat="1" applyFont="1" applyFill="1" applyBorder="1" applyAlignment="1" applyProtection="1">
      <alignment horizontal="left" wrapText="1"/>
      <protection locked="0"/>
    </xf>
    <xf numFmtId="164" fontId="32" fillId="4" borderId="0" xfId="2" applyNumberFormat="1" applyFont="1" applyFill="1" applyBorder="1" applyAlignment="1" applyProtection="1">
      <alignment horizontal="left" wrapText="1"/>
      <protection locked="0"/>
    </xf>
    <xf numFmtId="164" fontId="33" fillId="4" borderId="0" xfId="2" applyNumberFormat="1" applyFont="1" applyFill="1" applyBorder="1" applyAlignment="1" applyProtection="1">
      <alignment horizontal="left" wrapText="1"/>
      <protection locked="0"/>
    </xf>
    <xf numFmtId="0" fontId="28"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wrapText="1"/>
      <protection locked="0"/>
    </xf>
    <xf numFmtId="0" fontId="28" fillId="0" borderId="0" xfId="0" applyFont="1" applyFill="1" applyBorder="1" applyAlignment="1" applyProtection="1">
      <alignment horizontal="left" wrapText="1"/>
      <protection locked="0"/>
    </xf>
    <xf numFmtId="164" fontId="18" fillId="4" borderId="1" xfId="0" applyNumberFormat="1" applyFont="1" applyFill="1" applyBorder="1" applyAlignment="1" applyProtection="1">
      <alignment horizontal="left" wrapText="1"/>
      <protection locked="0"/>
    </xf>
    <xf numFmtId="164" fontId="25" fillId="4" borderId="1" xfId="1" applyNumberFormat="1" applyFont="1" applyFill="1" applyBorder="1" applyAlignment="1" applyProtection="1">
      <alignment horizontal="left" vertical="center" wrapText="1"/>
      <protection locked="0"/>
    </xf>
    <xf numFmtId="0" fontId="17"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164" fontId="16" fillId="4" borderId="1" xfId="1" applyNumberFormat="1" applyFont="1" applyFill="1" applyBorder="1" applyAlignment="1" applyProtection="1">
      <alignment horizontal="left" vertical="center" wrapText="1"/>
      <protection locked="0"/>
    </xf>
    <xf numFmtId="3" fontId="23" fillId="4" borderId="1" xfId="0" applyNumberFormat="1" applyFont="1" applyFill="1" applyBorder="1" applyAlignment="1" applyProtection="1">
      <alignment horizontal="left" vertical="center" wrapText="1"/>
      <protection locked="0"/>
    </xf>
    <xf numFmtId="49" fontId="23" fillId="4" borderId="1" xfId="0" applyNumberFormat="1"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0" fontId="17" fillId="4" borderId="16" xfId="0" applyFont="1" applyFill="1" applyBorder="1" applyAlignment="1">
      <alignment horizontal="left" vertical="center" wrapText="1"/>
    </xf>
    <xf numFmtId="164" fontId="34" fillId="8" borderId="0" xfId="0" applyNumberFormat="1" applyFont="1" applyFill="1" applyBorder="1" applyAlignment="1">
      <alignment horizontal="left" vertical="center" wrapText="1"/>
    </xf>
    <xf numFmtId="0" fontId="34" fillId="8" borderId="1" xfId="0" applyFont="1" applyFill="1" applyBorder="1" applyAlignment="1">
      <alignment horizontal="left" vertical="center" wrapText="1"/>
    </xf>
    <xf numFmtId="164" fontId="35" fillId="8" borderId="1" xfId="0" applyNumberFormat="1" applyFont="1" applyFill="1" applyBorder="1" applyAlignment="1">
      <alignment horizontal="left" vertical="center" wrapText="1"/>
    </xf>
    <xf numFmtId="0" fontId="36" fillId="8" borderId="1" xfId="0" applyFont="1" applyFill="1" applyBorder="1" applyAlignment="1">
      <alignment horizontal="left" vertical="center" wrapText="1"/>
    </xf>
    <xf numFmtId="164" fontId="37" fillId="8" borderId="1" xfId="0" applyNumberFormat="1" applyFont="1" applyFill="1" applyBorder="1" applyAlignment="1">
      <alignment horizontal="left" vertical="center" wrapText="1"/>
    </xf>
    <xf numFmtId="0" fontId="35" fillId="8" borderId="1" xfId="0" applyFont="1" applyFill="1" applyBorder="1" applyAlignment="1">
      <alignment horizontal="left" vertical="center" wrapText="1"/>
    </xf>
    <xf numFmtId="164" fontId="34" fillId="8" borderId="1" xfId="0" applyNumberFormat="1" applyFont="1" applyFill="1" applyBorder="1" applyAlignment="1">
      <alignment horizontal="left" vertical="center" wrapText="1"/>
    </xf>
    <xf numFmtId="164" fontId="38" fillId="8" borderId="1" xfId="0" applyNumberFormat="1" applyFont="1" applyFill="1" applyBorder="1" applyAlignment="1">
      <alignment horizontal="left" vertical="center" wrapText="1"/>
    </xf>
    <xf numFmtId="164" fontId="38" fillId="9" borderId="1" xfId="0" applyNumberFormat="1" applyFont="1" applyFill="1" applyBorder="1" applyAlignment="1">
      <alignment horizontal="left" vertical="center" wrapText="1"/>
    </xf>
    <xf numFmtId="0" fontId="39" fillId="10" borderId="0" xfId="0" applyFont="1" applyFill="1" applyBorder="1" applyAlignment="1">
      <alignment horizontal="left" vertical="center" wrapText="1"/>
    </xf>
    <xf numFmtId="0" fontId="40" fillId="0" borderId="0" xfId="0" applyFont="1" applyBorder="1" applyAlignment="1"/>
    <xf numFmtId="0" fontId="34" fillId="8" borderId="1" xfId="0" applyFont="1" applyFill="1" applyBorder="1" applyAlignment="1">
      <alignment horizontal="left" vertical="top" wrapText="1"/>
    </xf>
    <xf numFmtId="49" fontId="34" fillId="8" borderId="1" xfId="0" applyNumberFormat="1" applyFont="1" applyFill="1" applyBorder="1" applyAlignment="1">
      <alignment horizontal="left" vertical="center" wrapText="1"/>
    </xf>
    <xf numFmtId="0" fontId="39" fillId="10" borderId="3" xfId="0" applyFont="1" applyFill="1" applyBorder="1" applyAlignment="1">
      <alignment horizontal="left" vertical="center" wrapText="1"/>
    </xf>
    <xf numFmtId="0" fontId="39" fillId="10" borderId="4" xfId="0" applyFont="1" applyFill="1" applyBorder="1" applyAlignment="1">
      <alignment horizontal="left" vertical="center" wrapText="1"/>
    </xf>
    <xf numFmtId="164" fontId="35" fillId="8" borderId="1" xfId="0" applyNumberFormat="1" applyFont="1" applyFill="1" applyBorder="1" applyAlignment="1">
      <alignment vertical="center" wrapText="1"/>
    </xf>
    <xf numFmtId="0" fontId="36" fillId="4" borderId="0" xfId="0" applyFont="1" applyFill="1" applyBorder="1" applyAlignment="1" applyProtection="1">
      <alignment vertical="center" wrapText="1"/>
      <protection locked="0"/>
    </xf>
    <xf numFmtId="0" fontId="34" fillId="4" borderId="1" xfId="0" applyFont="1" applyFill="1" applyBorder="1" applyAlignment="1" applyProtection="1">
      <alignment horizontal="center" vertical="center" wrapText="1"/>
    </xf>
    <xf numFmtId="0" fontId="41" fillId="0" borderId="1" xfId="0" applyFont="1" applyBorder="1" applyAlignment="1">
      <alignment horizontal="left" vertical="center" wrapText="1"/>
    </xf>
    <xf numFmtId="0" fontId="34" fillId="4" borderId="1" xfId="0" applyFont="1" applyFill="1" applyBorder="1" applyAlignment="1" applyProtection="1">
      <alignment horizontal="center" vertical="center" wrapText="1"/>
      <protection locked="0"/>
    </xf>
    <xf numFmtId="164" fontId="35" fillId="4" borderId="1" xfId="2" applyNumberFormat="1" applyFont="1" applyFill="1" applyBorder="1" applyAlignment="1" applyProtection="1">
      <alignment horizontal="center" vertical="center" wrapText="1"/>
      <protection locked="0"/>
    </xf>
    <xf numFmtId="0" fontId="36" fillId="4" borderId="1" xfId="0" applyFont="1" applyFill="1" applyBorder="1" applyAlignment="1" applyProtection="1">
      <alignment horizontal="center" vertical="center" wrapText="1"/>
      <protection locked="0"/>
    </xf>
    <xf numFmtId="164" fontId="37" fillId="4" borderId="1" xfId="0" applyNumberFormat="1" applyFont="1" applyFill="1" applyBorder="1" applyAlignment="1" applyProtection="1">
      <alignment horizontal="center" vertical="center"/>
      <protection locked="0"/>
    </xf>
    <xf numFmtId="164" fontId="35" fillId="4" borderId="1" xfId="0" applyNumberFormat="1" applyFont="1" applyFill="1" applyBorder="1" applyAlignment="1" applyProtection="1">
      <alignment horizontal="center" vertical="center" wrapText="1"/>
      <protection locked="0"/>
    </xf>
    <xf numFmtId="0" fontId="35" fillId="4" borderId="1" xfId="0" applyFont="1" applyFill="1" applyBorder="1" applyAlignment="1" applyProtection="1">
      <alignment horizontal="center" vertical="center" wrapText="1"/>
      <protection locked="0"/>
    </xf>
    <xf numFmtId="166" fontId="37" fillId="4" borderId="1" xfId="2" applyNumberFormat="1" applyFont="1" applyFill="1" applyBorder="1" applyAlignment="1" applyProtection="1">
      <alignment horizontal="center" vertical="center"/>
      <protection locked="0"/>
    </xf>
    <xf numFmtId="166" fontId="34" fillId="4" borderId="1" xfId="2" applyNumberFormat="1" applyFont="1" applyFill="1" applyBorder="1" applyAlignment="1" applyProtection="1">
      <alignment horizontal="center" vertical="center" wrapText="1"/>
      <protection locked="0"/>
    </xf>
    <xf numFmtId="166" fontId="38" fillId="4" borderId="1" xfId="2" applyNumberFormat="1" applyFont="1" applyFill="1" applyBorder="1" applyAlignment="1" applyProtection="1">
      <alignment horizontal="center" vertical="center" wrapText="1"/>
      <protection locked="0"/>
    </xf>
    <xf numFmtId="164" fontId="38" fillId="5" borderId="1" xfId="2" applyNumberFormat="1"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4" fillId="4" borderId="0" xfId="0" applyFont="1" applyFill="1" applyBorder="1" applyAlignment="1" applyProtection="1">
      <alignment vertical="center" wrapText="1"/>
      <protection locked="0"/>
    </xf>
    <xf numFmtId="0" fontId="42" fillId="4" borderId="1" xfId="0" applyFont="1" applyFill="1" applyBorder="1" applyAlignment="1" applyProtection="1">
      <alignment horizontal="center" vertical="center" wrapText="1"/>
      <protection locked="0"/>
    </xf>
    <xf numFmtId="0" fontId="43" fillId="4" borderId="1" xfId="0" applyFont="1" applyFill="1" applyBorder="1" applyAlignment="1" applyProtection="1">
      <alignment vertical="center" wrapText="1"/>
      <protection locked="0"/>
    </xf>
    <xf numFmtId="0" fontId="44"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4" borderId="1" xfId="0" applyFont="1" applyFill="1" applyBorder="1" applyAlignment="1" applyProtection="1">
      <alignment horizontal="left" vertical="center" wrapText="1"/>
      <protection locked="0"/>
    </xf>
    <xf numFmtId="0" fontId="43" fillId="0" borderId="0" xfId="0" applyFont="1" applyFill="1" applyBorder="1" applyAlignment="1" applyProtection="1">
      <alignment vertical="center" wrapText="1"/>
      <protection locked="0"/>
    </xf>
    <xf numFmtId="0" fontId="45" fillId="4" borderId="1" xfId="0" applyFont="1" applyFill="1" applyBorder="1" applyAlignment="1">
      <alignment vertical="center" wrapText="1"/>
    </xf>
    <xf numFmtId="0" fontId="46" fillId="4" borderId="1" xfId="0" applyFont="1" applyFill="1" applyBorder="1" applyAlignment="1" applyProtection="1">
      <alignment horizontal="center" vertical="center" wrapText="1"/>
      <protection locked="0"/>
    </xf>
    <xf numFmtId="164" fontId="47" fillId="4" borderId="1" xfId="2" applyNumberFormat="1" applyFont="1" applyFill="1" applyBorder="1" applyAlignment="1" applyProtection="1">
      <alignment horizontal="right" vertical="center" wrapText="1"/>
      <protection locked="0"/>
    </xf>
    <xf numFmtId="0" fontId="47" fillId="4" borderId="1" xfId="0" applyFont="1" applyFill="1" applyBorder="1" applyAlignment="1" applyProtection="1">
      <alignment vertical="center" wrapText="1"/>
      <protection locked="0"/>
    </xf>
    <xf numFmtId="164" fontId="48" fillId="4" borderId="1" xfId="0" applyNumberFormat="1" applyFont="1" applyFill="1" applyBorder="1" applyAlignment="1" applyProtection="1">
      <alignment horizontal="right" wrapText="1"/>
      <protection locked="0"/>
    </xf>
    <xf numFmtId="164" fontId="47" fillId="4" borderId="1" xfId="0" applyNumberFormat="1" applyFont="1" applyFill="1" applyBorder="1" applyAlignment="1" applyProtection="1">
      <alignment horizontal="right" vertical="center" wrapText="1"/>
      <protection locked="0"/>
    </xf>
    <xf numFmtId="0" fontId="47" fillId="4" borderId="1" xfId="0" applyFont="1" applyFill="1" applyBorder="1" applyAlignment="1" applyProtection="1">
      <alignment horizontal="right" vertical="center" wrapText="1"/>
      <protection locked="0"/>
    </xf>
    <xf numFmtId="164" fontId="48" fillId="4" borderId="1" xfId="2" applyNumberFormat="1" applyFont="1" applyFill="1" applyBorder="1" applyAlignment="1" applyProtection="1">
      <alignment horizontal="right" vertical="center" wrapText="1"/>
      <protection locked="0"/>
    </xf>
    <xf numFmtId="164" fontId="49" fillId="4" borderId="1" xfId="2" applyNumberFormat="1" applyFont="1" applyFill="1" applyBorder="1" applyAlignment="1" applyProtection="1">
      <alignment horizontal="right" vertical="center" wrapText="1"/>
      <protection locked="0"/>
    </xf>
    <xf numFmtId="164" fontId="50" fillId="4" borderId="1" xfId="2" applyNumberFormat="1" applyFont="1" applyFill="1" applyBorder="1" applyAlignment="1" applyProtection="1">
      <alignment horizontal="right" vertical="center" wrapText="1"/>
      <protection locked="0"/>
    </xf>
    <xf numFmtId="164" fontId="47" fillId="4" borderId="1" xfId="0" applyNumberFormat="1" applyFont="1" applyFill="1" applyBorder="1" applyAlignment="1" applyProtection="1">
      <alignment vertical="center" wrapText="1"/>
      <protection locked="0"/>
    </xf>
    <xf numFmtId="0" fontId="43" fillId="4" borderId="0" xfId="0" applyFont="1" applyFill="1" applyBorder="1" applyAlignment="1" applyProtection="1">
      <alignment vertical="center" wrapText="1"/>
      <protection locked="0"/>
    </xf>
    <xf numFmtId="0" fontId="45" fillId="0" borderId="1" xfId="0" applyFont="1" applyBorder="1" applyAlignment="1">
      <alignment vertical="center" wrapText="1"/>
    </xf>
    <xf numFmtId="0" fontId="43" fillId="4" borderId="1" xfId="0" applyFont="1" applyFill="1" applyBorder="1" applyAlignment="1" applyProtection="1">
      <alignment vertical="center" wrapText="1"/>
    </xf>
    <xf numFmtId="0" fontId="51" fillId="4" borderId="1" xfId="0" applyFont="1" applyFill="1" applyBorder="1" applyAlignment="1" applyProtection="1">
      <alignment horizontal="center" vertical="center" wrapText="1"/>
    </xf>
    <xf numFmtId="0" fontId="42" fillId="4" borderId="1" xfId="0" applyFont="1" applyFill="1" applyBorder="1" applyAlignment="1">
      <alignment horizontal="center" vertical="center" wrapText="1"/>
    </xf>
    <xf numFmtId="164" fontId="52" fillId="4" borderId="1" xfId="0" applyNumberFormat="1" applyFont="1" applyFill="1" applyBorder="1" applyAlignment="1" applyProtection="1">
      <alignment horizontal="right" wrapText="1"/>
      <protection locked="0"/>
    </xf>
    <xf numFmtId="164" fontId="52" fillId="4" borderId="1" xfId="2" applyNumberFormat="1" applyFont="1" applyFill="1" applyBorder="1" applyAlignment="1" applyProtection="1">
      <alignment horizontal="right" vertical="center" wrapText="1"/>
      <protection locked="0"/>
    </xf>
    <xf numFmtId="164" fontId="53" fillId="4" borderId="1" xfId="2" applyNumberFormat="1" applyFont="1" applyFill="1" applyBorder="1" applyAlignment="1" applyProtection="1">
      <alignment horizontal="right" vertical="center" wrapText="1"/>
      <protection locked="0"/>
    </xf>
    <xf numFmtId="164" fontId="53" fillId="5" borderId="1" xfId="2" applyNumberFormat="1" applyFont="1" applyFill="1" applyBorder="1" applyAlignment="1" applyProtection="1">
      <alignment horizontal="right" vertical="center" wrapText="1"/>
      <protection locked="0"/>
    </xf>
    <xf numFmtId="0" fontId="54" fillId="4" borderId="1" xfId="0" applyFont="1" applyFill="1" applyBorder="1" applyAlignment="1" applyProtection="1">
      <alignment vertical="center" wrapText="1"/>
      <protection locked="0"/>
    </xf>
    <xf numFmtId="0" fontId="54" fillId="3" borderId="1" xfId="0" applyFont="1" applyFill="1" applyBorder="1" applyAlignment="1" applyProtection="1">
      <alignment vertical="center" wrapText="1"/>
      <protection locked="0"/>
    </xf>
    <xf numFmtId="0" fontId="55" fillId="4" borderId="0" xfId="0" applyFont="1" applyFill="1" applyBorder="1" applyAlignment="1" applyProtection="1">
      <alignment vertical="center" wrapText="1"/>
      <protection locked="0"/>
    </xf>
    <xf numFmtId="0" fontId="43" fillId="4" borderId="1" xfId="0" applyFont="1" applyFill="1" applyBorder="1" applyAlignment="1" applyProtection="1">
      <alignment horizontal="left" vertical="center" wrapText="1"/>
    </xf>
    <xf numFmtId="0" fontId="43" fillId="4" borderId="1" xfId="0" applyFont="1" applyFill="1" applyBorder="1" applyAlignment="1" applyProtection="1">
      <alignment horizontal="center" vertical="center" wrapText="1"/>
    </xf>
    <xf numFmtId="164" fontId="54" fillId="4" borderId="1" xfId="2" applyNumberFormat="1" applyFont="1" applyFill="1" applyBorder="1" applyAlignment="1" applyProtection="1">
      <alignment horizontal="right" vertical="center" wrapText="1"/>
      <protection locked="0"/>
    </xf>
    <xf numFmtId="164" fontId="54" fillId="4" borderId="1" xfId="0" applyNumberFormat="1" applyFont="1" applyFill="1" applyBorder="1" applyAlignment="1" applyProtection="1">
      <alignment vertical="center" wrapText="1"/>
      <protection locked="0"/>
    </xf>
    <xf numFmtId="0" fontId="54" fillId="4" borderId="1" xfId="0" applyFont="1" applyFill="1" applyBorder="1" applyAlignment="1" applyProtection="1">
      <alignment horizontal="center" vertical="center" wrapText="1"/>
      <protection locked="0"/>
    </xf>
    <xf numFmtId="0" fontId="47" fillId="4" borderId="0" xfId="0" applyFont="1" applyFill="1" applyBorder="1" applyAlignment="1" applyProtection="1">
      <alignment vertical="center" wrapText="1"/>
      <protection locked="0"/>
    </xf>
    <xf numFmtId="0" fontId="56" fillId="6" borderId="1" xfId="0" applyFont="1" applyFill="1" applyBorder="1" applyAlignment="1" applyProtection="1">
      <alignment vertical="center" wrapText="1"/>
      <protection locked="0"/>
    </xf>
    <xf numFmtId="164" fontId="56" fillId="6" borderId="1" xfId="2" applyNumberFormat="1" applyFont="1" applyFill="1" applyBorder="1" applyAlignment="1" applyProtection="1">
      <alignment horizontal="right" wrapText="1"/>
      <protection locked="0"/>
    </xf>
    <xf numFmtId="0" fontId="56" fillId="6" borderId="1" xfId="0" applyFont="1" applyFill="1" applyBorder="1" applyAlignment="1" applyProtection="1">
      <alignment horizontal="right" wrapText="1"/>
      <protection locked="0"/>
    </xf>
    <xf numFmtId="0" fontId="55" fillId="4" borderId="0" xfId="0" applyFont="1" applyFill="1" applyBorder="1" applyAlignment="1" applyProtection="1">
      <alignment wrapText="1"/>
      <protection locked="0"/>
    </xf>
    <xf numFmtId="0" fontId="57" fillId="4" borderId="1" xfId="0" applyFont="1" applyFill="1" applyBorder="1" applyAlignment="1" applyProtection="1">
      <alignment horizontal="center" vertical="center" wrapText="1"/>
      <protection locked="0"/>
    </xf>
    <xf numFmtId="164" fontId="54" fillId="4" borderId="1" xfId="0" applyNumberFormat="1" applyFont="1" applyFill="1" applyBorder="1" applyAlignment="1" applyProtection="1">
      <alignment horizontal="right" vertical="center" wrapText="1"/>
      <protection locked="0"/>
    </xf>
    <xf numFmtId="0" fontId="54" fillId="4" borderId="1" xfId="0" applyFont="1" applyFill="1" applyBorder="1" applyAlignment="1" applyProtection="1">
      <alignment horizontal="right" vertical="center" wrapText="1"/>
      <protection locked="0"/>
    </xf>
    <xf numFmtId="164" fontId="16" fillId="2" borderId="1" xfId="1" applyNumberFormat="1" applyFont="1" applyFill="1" applyBorder="1" applyAlignment="1" applyProtection="1">
      <alignment horizontal="center" wrapText="1"/>
      <protection locked="0"/>
    </xf>
    <xf numFmtId="0" fontId="34" fillId="0" borderId="1" xfId="0" applyFont="1" applyFill="1" applyBorder="1" applyAlignment="1">
      <alignment horizontal="center" vertical="center" wrapText="1"/>
    </xf>
    <xf numFmtId="3" fontId="54" fillId="4" borderId="1" xfId="0" applyNumberFormat="1" applyFont="1" applyFill="1" applyBorder="1" applyAlignment="1" applyProtection="1">
      <alignment vertical="center" wrapText="1"/>
      <protection locked="0"/>
    </xf>
    <xf numFmtId="0" fontId="39" fillId="8"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9" fillId="0" borderId="1" xfId="0" applyFont="1" applyBorder="1" applyAlignment="1">
      <alignment vertical="center" wrapText="1"/>
    </xf>
    <xf numFmtId="0" fontId="29" fillId="6" borderId="1" xfId="0" applyFont="1" applyFill="1" applyBorder="1" applyAlignment="1" applyProtection="1">
      <alignment vertical="center" wrapText="1"/>
      <protection locked="0"/>
    </xf>
    <xf numFmtId="0" fontId="19" fillId="0" borderId="0" xfId="0" applyFont="1"/>
    <xf numFmtId="0" fontId="39" fillId="8" borderId="1" xfId="0" applyFont="1" applyFill="1" applyBorder="1" applyAlignment="1">
      <alignment horizontal="center" vertical="center" wrapText="1"/>
    </xf>
    <xf numFmtId="0" fontId="19" fillId="4" borderId="1" xfId="0" applyFont="1" applyFill="1" applyBorder="1" applyAlignment="1" applyProtection="1">
      <alignment horizontal="left" vertical="center" wrapText="1"/>
    </xf>
    <xf numFmtId="49" fontId="18" fillId="4" borderId="1" xfId="0" applyNumberFormat="1" applyFont="1" applyFill="1" applyBorder="1" applyAlignment="1" applyProtection="1">
      <alignment horizontal="left" wrapText="1"/>
      <protection locked="0"/>
    </xf>
    <xf numFmtId="49" fontId="19" fillId="0" borderId="1" xfId="0" applyNumberFormat="1" applyFont="1" applyBorder="1" applyAlignment="1">
      <alignment horizontal="left" vertical="center" wrapText="1"/>
    </xf>
    <xf numFmtId="49" fontId="25" fillId="4" borderId="1" xfId="0" applyNumberFormat="1" applyFont="1" applyFill="1" applyBorder="1" applyAlignment="1" applyProtection="1">
      <alignment horizontal="left" vertical="center" wrapText="1"/>
      <protection locked="0"/>
    </xf>
    <xf numFmtId="49" fontId="23" fillId="4" borderId="1" xfId="2" applyNumberFormat="1" applyFont="1" applyFill="1" applyBorder="1" applyAlignment="1" applyProtection="1">
      <alignment horizontal="left" vertical="center" wrapText="1"/>
      <protection locked="0"/>
    </xf>
    <xf numFmtId="49" fontId="27" fillId="4" borderId="1" xfId="0" applyNumberFormat="1" applyFont="1" applyFill="1" applyBorder="1" applyAlignment="1" applyProtection="1">
      <alignment horizontal="left" vertical="center" wrapText="1"/>
      <protection locked="0"/>
    </xf>
    <xf numFmtId="49" fontId="26" fillId="4" borderId="1" xfId="0" applyNumberFormat="1" applyFont="1" applyFill="1" applyBorder="1" applyAlignment="1" applyProtection="1">
      <alignment horizontal="left" vertical="center"/>
      <protection locked="0"/>
    </xf>
    <xf numFmtId="49" fontId="26" fillId="4" borderId="1" xfId="2" applyNumberFormat="1" applyFont="1" applyFill="1" applyBorder="1" applyAlignment="1" applyProtection="1">
      <alignment horizontal="left" vertical="center"/>
      <protection locked="0"/>
    </xf>
    <xf numFmtId="49" fontId="17" fillId="4" borderId="1" xfId="2" applyNumberFormat="1" applyFont="1" applyFill="1" applyBorder="1" applyAlignment="1" applyProtection="1">
      <alignment horizontal="left" vertical="center" wrapText="1"/>
      <protection locked="0"/>
    </xf>
    <xf numFmtId="49" fontId="18" fillId="4" borderId="1" xfId="2" applyNumberFormat="1" applyFont="1" applyFill="1" applyBorder="1" applyAlignment="1" applyProtection="1">
      <alignment horizontal="left" vertical="center" wrapText="1"/>
      <protection locked="0"/>
    </xf>
    <xf numFmtId="49" fontId="18" fillId="5" borderId="1" xfId="2" applyNumberFormat="1" applyFont="1" applyFill="1" applyBorder="1" applyAlignment="1" applyProtection="1">
      <alignment horizontal="left" vertical="center" wrapText="1"/>
      <protection locked="0"/>
    </xf>
    <xf numFmtId="49" fontId="23" fillId="4" borderId="15" xfId="0" applyNumberFormat="1" applyFont="1" applyFill="1" applyBorder="1" applyAlignment="1" applyProtection="1">
      <alignment horizontal="left" vertical="center" wrapText="1"/>
      <protection locked="0"/>
    </xf>
    <xf numFmtId="49" fontId="27" fillId="4" borderId="0" xfId="0" applyNumberFormat="1" applyFon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53" fillId="4" borderId="1" xfId="2" applyNumberFormat="1" applyFont="1" applyFill="1" applyBorder="1" applyAlignment="1" applyProtection="1">
      <alignment horizontal="right" vertical="center" wrapText="1"/>
      <protection locked="0"/>
    </xf>
    <xf numFmtId="164" fontId="54" fillId="4" borderId="1" xfId="2" applyNumberFormat="1" applyFont="1" applyFill="1" applyBorder="1" applyAlignment="1" applyProtection="1">
      <alignment vertical="center" wrapText="1"/>
      <protection locked="0"/>
    </xf>
    <xf numFmtId="164" fontId="2" fillId="2" borderId="1" xfId="2" applyNumberFormat="1" applyFont="1" applyFill="1" applyBorder="1" applyAlignment="1" applyProtection="1">
      <alignment wrapText="1"/>
      <protection locked="0"/>
    </xf>
    <xf numFmtId="164" fontId="2" fillId="2" borderId="1" xfId="2" applyNumberFormat="1" applyFont="1" applyFill="1" applyBorder="1" applyAlignment="1" applyProtection="1">
      <alignment horizontal="center" wrapText="1"/>
      <protection locked="0"/>
    </xf>
    <xf numFmtId="164" fontId="6" fillId="2" borderId="1" xfId="2" applyNumberFormat="1" applyFont="1" applyFill="1" applyBorder="1" applyAlignment="1" applyProtection="1">
      <alignment horizontal="center" wrapText="1"/>
      <protection locked="0"/>
    </xf>
    <xf numFmtId="0" fontId="2" fillId="2" borderId="1" xfId="2" applyNumberFormat="1" applyFont="1" applyFill="1" applyBorder="1" applyAlignment="1" applyProtection="1">
      <alignment horizontal="center" wrapText="1"/>
      <protection locked="0"/>
    </xf>
    <xf numFmtId="0" fontId="58" fillId="4" borderId="1" xfId="0" applyFont="1" applyFill="1" applyBorder="1" applyAlignment="1" applyProtection="1">
      <alignment horizontal="left" vertical="center" wrapText="1"/>
      <protection locked="0"/>
    </xf>
    <xf numFmtId="0" fontId="51" fillId="4" borderId="1" xfId="0" applyFont="1" applyFill="1" applyBorder="1" applyAlignment="1" applyProtection="1">
      <alignment horizontal="left" vertical="center" wrapText="1"/>
    </xf>
    <xf numFmtId="0" fontId="19" fillId="0" borderId="1" xfId="0" applyFont="1" applyBorder="1" applyAlignment="1">
      <alignment horizontal="left" vertical="top" wrapText="1"/>
    </xf>
    <xf numFmtId="0" fontId="23" fillId="4" borderId="1" xfId="0" applyFont="1" applyFill="1" applyBorder="1" applyAlignment="1" applyProtection="1">
      <alignment horizontal="left" vertical="top" wrapText="1"/>
      <protection locked="0"/>
    </xf>
    <xf numFmtId="0" fontId="20" fillId="0" borderId="1" xfId="0" applyFont="1" applyBorder="1" applyAlignment="1">
      <alignment horizontal="left" vertical="center" wrapText="1"/>
    </xf>
    <xf numFmtId="0" fontId="16" fillId="7" borderId="2"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3" xfId="0" applyFont="1" applyFill="1" applyBorder="1" applyAlignment="1" applyProtection="1">
      <alignment horizontal="left" vertical="center" wrapText="1"/>
      <protection locked="0"/>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34" fillId="8" borderId="8" xfId="0" applyFont="1" applyFill="1" applyBorder="1" applyAlignment="1">
      <alignment horizontal="center" vertical="top" wrapText="1"/>
    </xf>
    <xf numFmtId="0" fontId="34" fillId="8" borderId="11" xfId="0" applyFont="1" applyFill="1" applyBorder="1" applyAlignment="1">
      <alignment horizontal="center" vertical="top" wrapText="1"/>
    </xf>
    <xf numFmtId="0" fontId="34" fillId="8" borderId="15" xfId="0" applyFont="1" applyFill="1" applyBorder="1" applyAlignment="1">
      <alignment horizontal="center" vertical="top" wrapText="1"/>
    </xf>
    <xf numFmtId="49" fontId="34" fillId="8" borderId="8" xfId="0" applyNumberFormat="1" applyFont="1" applyFill="1" applyBorder="1" applyAlignment="1">
      <alignment horizontal="center" vertical="center" wrapText="1"/>
    </xf>
    <xf numFmtId="49" fontId="34" fillId="8" borderId="11" xfId="0" applyNumberFormat="1" applyFont="1" applyFill="1" applyBorder="1" applyAlignment="1">
      <alignment horizontal="center" vertical="center" wrapText="1"/>
    </xf>
    <xf numFmtId="49" fontId="34" fillId="8" borderId="15" xfId="0" applyNumberFormat="1" applyFont="1" applyFill="1" applyBorder="1" applyAlignment="1">
      <alignment horizontal="center" vertical="center" wrapText="1"/>
    </xf>
    <xf numFmtId="0" fontId="34" fillId="8" borderId="8" xfId="0" applyFont="1" applyFill="1" applyBorder="1" applyAlignment="1">
      <alignment horizontal="left" vertical="center" wrapText="1"/>
    </xf>
    <xf numFmtId="0" fontId="34" fillId="8" borderId="11" xfId="0" applyFont="1" applyFill="1" applyBorder="1" applyAlignment="1">
      <alignment horizontal="left" vertical="center" wrapText="1"/>
    </xf>
    <xf numFmtId="0" fontId="34" fillId="8" borderId="15" xfId="0" applyFont="1" applyFill="1" applyBorder="1" applyAlignment="1">
      <alignment horizontal="left" vertical="center" wrapText="1"/>
    </xf>
    <xf numFmtId="0" fontId="34" fillId="8" borderId="8"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5" xfId="0" applyFont="1" applyFill="1" applyBorder="1" applyAlignment="1">
      <alignment horizontal="center" vertical="center" wrapText="1"/>
    </xf>
    <xf numFmtId="164" fontId="2" fillId="2" borderId="2" xfId="1" applyNumberFormat="1" applyFont="1" applyFill="1" applyBorder="1" applyAlignment="1" applyProtection="1">
      <alignment horizontal="center" wrapText="1"/>
      <protection locked="0"/>
    </xf>
    <xf numFmtId="164" fontId="2" fillId="2" borderId="4" xfId="1" applyNumberFormat="1" applyFont="1" applyFill="1" applyBorder="1" applyAlignment="1" applyProtection="1">
      <alignment horizontal="center" wrapText="1"/>
      <protection locked="0"/>
    </xf>
    <xf numFmtId="164" fontId="2" fillId="2" borderId="1" xfId="1" applyNumberFormat="1" applyFont="1" applyFill="1" applyBorder="1" applyAlignment="1" applyProtection="1">
      <alignment horizontal="center" wrapText="1"/>
      <protection locked="0"/>
    </xf>
    <xf numFmtId="164" fontId="2" fillId="2" borderId="8" xfId="1" applyNumberFormat="1" applyFont="1" applyFill="1" applyBorder="1" applyAlignment="1" applyProtection="1">
      <alignment horizontal="center" wrapText="1"/>
      <protection locked="0"/>
    </xf>
    <xf numFmtId="164" fontId="2" fillId="2" borderId="11" xfId="1" applyNumberFormat="1" applyFont="1" applyFill="1" applyBorder="1" applyAlignment="1" applyProtection="1">
      <alignment horizontal="center" wrapText="1"/>
      <protection locked="0"/>
    </xf>
    <xf numFmtId="164" fontId="2" fillId="2" borderId="15" xfId="1" applyNumberFormat="1" applyFont="1" applyFill="1" applyBorder="1" applyAlignment="1" applyProtection="1">
      <alignment horizontal="center" wrapText="1"/>
      <protection locked="0"/>
    </xf>
    <xf numFmtId="164" fontId="2" fillId="2" borderId="3" xfId="1" applyNumberFormat="1" applyFont="1" applyFill="1" applyBorder="1" applyAlignment="1" applyProtection="1">
      <alignment horizontal="center" wrapText="1"/>
      <protection locked="0"/>
    </xf>
    <xf numFmtId="164" fontId="2" fillId="2" borderId="5" xfId="1" applyNumberFormat="1" applyFont="1" applyFill="1" applyBorder="1" applyAlignment="1" applyProtection="1">
      <alignment horizontal="center" vertical="center" wrapText="1"/>
      <protection locked="0"/>
    </xf>
    <xf numFmtId="164" fontId="2" fillId="2" borderId="6" xfId="1" applyNumberFormat="1" applyFont="1" applyFill="1" applyBorder="1" applyAlignment="1" applyProtection="1">
      <alignment horizontal="center" vertical="center" wrapText="1"/>
      <protection locked="0"/>
    </xf>
    <xf numFmtId="164" fontId="2" fillId="2" borderId="7" xfId="1" applyNumberFormat="1" applyFont="1" applyFill="1" applyBorder="1" applyAlignment="1" applyProtection="1">
      <alignment horizontal="center" vertical="center" wrapText="1"/>
      <protection locked="0"/>
    </xf>
    <xf numFmtId="164" fontId="2" fillId="2" borderId="12" xfId="1" applyNumberFormat="1" applyFont="1" applyFill="1" applyBorder="1" applyAlignment="1" applyProtection="1">
      <alignment horizontal="center" vertical="center" wrapText="1"/>
      <protection locked="0"/>
    </xf>
    <xf numFmtId="164" fontId="2" fillId="2" borderId="13" xfId="1" applyNumberFormat="1" applyFont="1" applyFill="1" applyBorder="1" applyAlignment="1" applyProtection="1">
      <alignment horizontal="center" vertical="center" wrapText="1"/>
      <protection locked="0"/>
    </xf>
    <xf numFmtId="164" fontId="2" fillId="2" borderId="14" xfId="1"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9" xfId="1" applyNumberFormat="1" applyFont="1" applyFill="1" applyBorder="1" applyAlignment="1" applyProtection="1">
      <alignment horizontal="center" vertical="center" wrapText="1"/>
      <protection locked="0"/>
    </xf>
    <xf numFmtId="164" fontId="2" fillId="2" borderId="0" xfId="1" applyNumberFormat="1" applyFont="1" applyFill="1" applyBorder="1" applyAlignment="1" applyProtection="1">
      <alignment horizontal="center" vertical="center" wrapText="1"/>
      <protection locked="0"/>
    </xf>
    <xf numFmtId="164" fontId="2" fillId="2" borderId="10" xfId="1" applyNumberFormat="1" applyFont="1" applyFill="1" applyBorder="1" applyAlignment="1" applyProtection="1">
      <alignment horizontal="center" vertical="center" wrapText="1"/>
      <protection locked="0"/>
    </xf>
    <xf numFmtId="164" fontId="2" fillId="2" borderId="8" xfId="1" applyNumberFormat="1" applyFont="1" applyFill="1" applyBorder="1" applyAlignment="1" applyProtection="1">
      <alignment horizontal="center" vertical="center" wrapText="1"/>
      <protection locked="0"/>
    </xf>
    <xf numFmtId="164" fontId="2" fillId="2" borderId="11" xfId="1" applyNumberFormat="1" applyFont="1" applyFill="1" applyBorder="1" applyAlignment="1" applyProtection="1">
      <alignment horizontal="center" vertical="center" wrapText="1"/>
      <protection locked="0"/>
    </xf>
    <xf numFmtId="164" fontId="2" fillId="2" borderId="15" xfId="1" applyNumberFormat="1" applyFont="1" applyFill="1" applyBorder="1" applyAlignment="1" applyProtection="1">
      <alignment horizontal="center" vertical="center" wrapText="1"/>
      <protection locked="0"/>
    </xf>
    <xf numFmtId="164" fontId="4" fillId="2" borderId="8" xfId="1" applyNumberFormat="1" applyFont="1" applyFill="1" applyBorder="1" applyAlignment="1" applyProtection="1">
      <alignment horizontal="center" wrapText="1"/>
      <protection locked="0"/>
    </xf>
    <xf numFmtId="164" fontId="4" fillId="2" borderId="11" xfId="1" applyNumberFormat="1" applyFont="1" applyFill="1" applyBorder="1" applyAlignment="1" applyProtection="1">
      <alignment horizontal="center" wrapText="1"/>
      <protection locked="0"/>
    </xf>
    <xf numFmtId="164" fontId="4" fillId="2" borderId="15" xfId="1" applyNumberFormat="1" applyFont="1" applyFill="1" applyBorder="1" applyAlignment="1" applyProtection="1">
      <alignment horizontal="center" wrapText="1"/>
      <protection locked="0"/>
    </xf>
    <xf numFmtId="164" fontId="5" fillId="2" borderId="8" xfId="1" applyNumberFormat="1" applyFont="1" applyFill="1" applyBorder="1" applyAlignment="1" applyProtection="1">
      <alignment horizontal="center" wrapText="1"/>
      <protection locked="0"/>
    </xf>
    <xf numFmtId="164" fontId="5" fillId="2" borderId="11" xfId="1" applyNumberFormat="1" applyFont="1" applyFill="1" applyBorder="1" applyAlignment="1" applyProtection="1">
      <alignment horizontal="center" wrapText="1"/>
      <protection locked="0"/>
    </xf>
    <xf numFmtId="164" fontId="5" fillId="2" borderId="15" xfId="1" applyNumberFormat="1" applyFont="1" applyFill="1" applyBorder="1" applyAlignment="1" applyProtection="1">
      <alignment horizontal="center" wrapText="1"/>
      <protection locked="0"/>
    </xf>
    <xf numFmtId="0" fontId="17" fillId="4" borderId="8" xfId="0" applyFont="1" applyFill="1" applyBorder="1" applyAlignment="1" applyProtection="1">
      <alignment horizontal="left" vertical="center" wrapText="1"/>
      <protection locked="0"/>
    </xf>
    <xf numFmtId="0" fontId="17" fillId="4" borderId="15" xfId="0" applyFont="1" applyFill="1" applyBorder="1" applyAlignment="1" applyProtection="1">
      <alignment horizontal="left" vertical="center" wrapText="1"/>
      <protection locked="0"/>
    </xf>
    <xf numFmtId="164" fontId="16" fillId="2" borderId="8" xfId="1" applyNumberFormat="1" applyFont="1" applyFill="1" applyBorder="1" applyAlignment="1" applyProtection="1">
      <alignment horizontal="center" wrapText="1"/>
      <protection locked="0"/>
    </xf>
    <xf numFmtId="164" fontId="16" fillId="2" borderId="15" xfId="1" applyNumberFormat="1" applyFont="1" applyFill="1" applyBorder="1" applyAlignment="1" applyProtection="1">
      <alignment horizontal="center" wrapText="1"/>
      <protection locked="0"/>
    </xf>
    <xf numFmtId="0" fontId="16" fillId="2" borderId="8"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164" fontId="16" fillId="2" borderId="8" xfId="1" applyNumberFormat="1" applyFont="1" applyFill="1" applyBorder="1" applyAlignment="1" applyProtection="1">
      <alignment horizontal="center" vertical="center" wrapText="1"/>
      <protection locked="0"/>
    </xf>
    <xf numFmtId="164" fontId="16" fillId="2" borderId="11" xfId="1" applyNumberFormat="1" applyFont="1" applyFill="1" applyBorder="1" applyAlignment="1" applyProtection="1">
      <alignment horizontal="center" vertical="center" wrapText="1"/>
      <protection locked="0"/>
    </xf>
    <xf numFmtId="164" fontId="16" fillId="2" borderId="15" xfId="1" applyNumberFormat="1" applyFont="1" applyFill="1" applyBorder="1" applyAlignment="1" applyProtection="1">
      <alignment horizontal="center" vertical="center" wrapText="1"/>
      <protection locked="0"/>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164" fontId="16" fillId="2" borderId="2" xfId="1" applyNumberFormat="1" applyFont="1" applyFill="1" applyBorder="1" applyAlignment="1" applyProtection="1">
      <alignment horizontal="center" wrapText="1"/>
      <protection locked="0"/>
    </xf>
    <xf numFmtId="164" fontId="16" fillId="2" borderId="3" xfId="1" applyNumberFormat="1" applyFont="1" applyFill="1" applyBorder="1" applyAlignment="1" applyProtection="1">
      <alignment horizontal="center" wrapText="1"/>
      <protection locked="0"/>
    </xf>
    <xf numFmtId="164" fontId="16" fillId="2" borderId="4" xfId="1" applyNumberFormat="1" applyFont="1" applyFill="1" applyBorder="1" applyAlignment="1" applyProtection="1">
      <alignment horizontal="center" wrapText="1"/>
      <protection locked="0"/>
    </xf>
    <xf numFmtId="0" fontId="17" fillId="4" borderId="8" xfId="0" applyFont="1" applyFill="1" applyBorder="1" applyAlignment="1" applyProtection="1">
      <alignment horizontal="center" vertical="center" wrapText="1"/>
    </xf>
    <xf numFmtId="0" fontId="17" fillId="4" borderId="15" xfId="0" applyFont="1" applyFill="1" applyBorder="1" applyAlignment="1" applyProtection="1">
      <alignment horizontal="center" vertical="center" wrapText="1"/>
    </xf>
    <xf numFmtId="164" fontId="21" fillId="2" borderId="8" xfId="1" applyNumberFormat="1" applyFont="1" applyFill="1" applyBorder="1" applyAlignment="1" applyProtection="1">
      <alignment horizontal="center" wrapText="1"/>
      <protection locked="0"/>
    </xf>
    <xf numFmtId="164" fontId="21" fillId="2" borderId="11" xfId="1" applyNumberFormat="1" applyFont="1" applyFill="1" applyBorder="1" applyAlignment="1" applyProtection="1">
      <alignment horizontal="center" wrapText="1"/>
      <protection locked="0"/>
    </xf>
    <xf numFmtId="164" fontId="21" fillId="2" borderId="15" xfId="1" applyNumberFormat="1" applyFont="1" applyFill="1" applyBorder="1" applyAlignment="1" applyProtection="1">
      <alignment horizontal="center" wrapText="1"/>
      <protection locked="0"/>
    </xf>
    <xf numFmtId="164" fontId="22" fillId="2" borderId="8" xfId="1" applyNumberFormat="1" applyFont="1" applyFill="1" applyBorder="1" applyAlignment="1" applyProtection="1">
      <alignment horizontal="center" wrapText="1"/>
      <protection locked="0"/>
    </xf>
    <xf numFmtId="164" fontId="22" fillId="2" borderId="11" xfId="1" applyNumberFormat="1" applyFont="1" applyFill="1" applyBorder="1" applyAlignment="1" applyProtection="1">
      <alignment horizontal="center" wrapText="1"/>
      <protection locked="0"/>
    </xf>
    <xf numFmtId="164" fontId="22" fillId="2" borderId="15" xfId="1" applyNumberFormat="1" applyFont="1" applyFill="1" applyBorder="1" applyAlignment="1" applyProtection="1">
      <alignment horizontal="center" wrapText="1"/>
      <protection locked="0"/>
    </xf>
    <xf numFmtId="0" fontId="18" fillId="2" borderId="8"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protection locked="0"/>
    </xf>
    <xf numFmtId="164" fontId="16" fillId="2" borderId="5" xfId="1" applyNumberFormat="1" applyFont="1" applyFill="1" applyBorder="1" applyAlignment="1" applyProtection="1">
      <alignment horizontal="center" vertical="center" wrapText="1"/>
      <protection locked="0"/>
    </xf>
    <xf numFmtId="164" fontId="16" fillId="2" borderId="6" xfId="1" applyNumberFormat="1" applyFont="1" applyFill="1" applyBorder="1" applyAlignment="1" applyProtection="1">
      <alignment horizontal="center" vertical="center" wrapText="1"/>
      <protection locked="0"/>
    </xf>
    <xf numFmtId="164" fontId="16" fillId="2" borderId="7" xfId="1" applyNumberFormat="1" applyFont="1" applyFill="1" applyBorder="1" applyAlignment="1" applyProtection="1">
      <alignment horizontal="center" vertical="center" wrapText="1"/>
      <protection locked="0"/>
    </xf>
    <xf numFmtId="164" fontId="16" fillId="2" borderId="12" xfId="1" applyNumberFormat="1" applyFont="1" applyFill="1" applyBorder="1" applyAlignment="1" applyProtection="1">
      <alignment horizontal="center" vertical="center" wrapText="1"/>
      <protection locked="0"/>
    </xf>
    <xf numFmtId="164" fontId="16" fillId="2" borderId="13" xfId="1" applyNumberFormat="1" applyFont="1" applyFill="1" applyBorder="1" applyAlignment="1" applyProtection="1">
      <alignment horizontal="center" vertical="center" wrapText="1"/>
      <protection locked="0"/>
    </xf>
    <xf numFmtId="164" fontId="16" fillId="2" borderId="14" xfId="1" applyNumberFormat="1" applyFont="1" applyFill="1" applyBorder="1" applyAlignment="1" applyProtection="1">
      <alignment horizontal="center" vertical="center" wrapText="1"/>
      <protection locked="0"/>
    </xf>
    <xf numFmtId="164" fontId="16" fillId="2" borderId="9" xfId="1" applyNumberFormat="1" applyFont="1" applyFill="1" applyBorder="1" applyAlignment="1" applyProtection="1">
      <alignment horizontal="center" vertical="center" wrapText="1"/>
      <protection locked="0"/>
    </xf>
    <xf numFmtId="164" fontId="16" fillId="2" borderId="0" xfId="1" applyNumberFormat="1" applyFont="1" applyFill="1" applyBorder="1" applyAlignment="1" applyProtection="1">
      <alignment horizontal="center" vertical="center" wrapText="1"/>
      <protection locked="0"/>
    </xf>
    <xf numFmtId="164" fontId="16" fillId="2" borderId="10" xfId="1" applyNumberFormat="1" applyFont="1" applyFill="1" applyBorder="1" applyAlignment="1" applyProtection="1">
      <alignment horizontal="center" vertical="center" wrapText="1"/>
      <protection locked="0"/>
    </xf>
    <xf numFmtId="164" fontId="16" fillId="2" borderId="1" xfId="1" applyNumberFormat="1" applyFont="1" applyFill="1" applyBorder="1" applyAlignment="1" applyProtection="1">
      <alignment horizontal="center" wrapText="1"/>
      <protection locked="0"/>
    </xf>
    <xf numFmtId="164" fontId="16" fillId="2" borderId="11" xfId="1" applyNumberFormat="1" applyFont="1" applyFill="1" applyBorder="1" applyAlignment="1" applyProtection="1">
      <alignment horizontal="center" wrapText="1"/>
      <protection locked="0"/>
    </xf>
    <xf numFmtId="49" fontId="34" fillId="8" borderId="1" xfId="0" applyNumberFormat="1" applyFont="1" applyFill="1" applyBorder="1" applyAlignment="1">
      <alignment horizontal="left" vertical="center" wrapText="1"/>
    </xf>
    <xf numFmtId="0" fontId="34" fillId="8"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6" fillId="7" borderId="2" xfId="0" applyFont="1" applyFill="1" applyBorder="1" applyAlignment="1" applyProtection="1">
      <alignment horizontal="left" vertical="top" wrapText="1"/>
      <protection locked="0"/>
    </xf>
    <xf numFmtId="0" fontId="16" fillId="7" borderId="3"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164" fontId="16" fillId="2" borderId="2" xfId="2" applyNumberFormat="1" applyFont="1" applyFill="1" applyBorder="1" applyAlignment="1" applyProtection="1">
      <alignment horizontal="center" wrapText="1"/>
      <protection locked="0"/>
    </xf>
    <xf numFmtId="164" fontId="16" fillId="2" borderId="4" xfId="2" applyNumberFormat="1" applyFont="1" applyFill="1" applyBorder="1" applyAlignment="1" applyProtection="1">
      <alignment horizontal="center" wrapText="1"/>
      <protection locked="0"/>
    </xf>
    <xf numFmtId="164" fontId="16" fillId="2" borderId="1" xfId="2" applyNumberFormat="1" applyFont="1" applyFill="1" applyBorder="1" applyAlignment="1" applyProtection="1">
      <alignment horizontal="center" wrapText="1"/>
      <protection locked="0"/>
    </xf>
    <xf numFmtId="164" fontId="16" fillId="2" borderId="8" xfId="2" applyNumberFormat="1" applyFont="1" applyFill="1" applyBorder="1" applyAlignment="1" applyProtection="1">
      <alignment horizontal="center" wrapText="1"/>
      <protection locked="0"/>
    </xf>
    <xf numFmtId="164" fontId="16" fillId="2" borderId="11" xfId="2" applyNumberFormat="1" applyFont="1" applyFill="1" applyBorder="1" applyAlignment="1" applyProtection="1">
      <alignment horizontal="center" wrapText="1"/>
      <protection locked="0"/>
    </xf>
    <xf numFmtId="164" fontId="16" fillId="2" borderId="15" xfId="2" applyNumberFormat="1" applyFont="1" applyFill="1" applyBorder="1" applyAlignment="1" applyProtection="1">
      <alignment horizontal="center" wrapText="1"/>
      <protection locked="0"/>
    </xf>
    <xf numFmtId="164" fontId="16" fillId="2" borderId="3" xfId="2" applyNumberFormat="1" applyFont="1" applyFill="1" applyBorder="1" applyAlignment="1" applyProtection="1">
      <alignment horizontal="center" wrapText="1"/>
      <protection locked="0"/>
    </xf>
    <xf numFmtId="164" fontId="16" fillId="2" borderId="5" xfId="2" applyNumberFormat="1" applyFont="1" applyFill="1" applyBorder="1" applyAlignment="1" applyProtection="1">
      <alignment horizontal="center" vertical="center" wrapText="1"/>
      <protection locked="0"/>
    </xf>
    <xf numFmtId="164" fontId="16" fillId="2" borderId="6" xfId="2" applyNumberFormat="1" applyFont="1" applyFill="1" applyBorder="1" applyAlignment="1" applyProtection="1">
      <alignment horizontal="center" vertical="center" wrapText="1"/>
      <protection locked="0"/>
    </xf>
    <xf numFmtId="164" fontId="16" fillId="2" borderId="7" xfId="2" applyNumberFormat="1" applyFont="1" applyFill="1" applyBorder="1" applyAlignment="1" applyProtection="1">
      <alignment horizontal="center" vertical="center" wrapText="1"/>
      <protection locked="0"/>
    </xf>
    <xf numFmtId="164" fontId="16" fillId="2" borderId="12" xfId="2" applyNumberFormat="1" applyFont="1" applyFill="1" applyBorder="1" applyAlignment="1" applyProtection="1">
      <alignment horizontal="center" vertical="center" wrapText="1"/>
      <protection locked="0"/>
    </xf>
    <xf numFmtId="164" fontId="16" fillId="2" borderId="13" xfId="2" applyNumberFormat="1" applyFont="1" applyFill="1" applyBorder="1" applyAlignment="1" applyProtection="1">
      <alignment horizontal="center" vertical="center" wrapText="1"/>
      <protection locked="0"/>
    </xf>
    <xf numFmtId="164" fontId="16" fillId="2" borderId="14" xfId="2" applyNumberFormat="1" applyFont="1" applyFill="1" applyBorder="1" applyAlignment="1" applyProtection="1">
      <alignment horizontal="center" vertical="center" wrapText="1"/>
      <protection locked="0"/>
    </xf>
    <xf numFmtId="164" fontId="16" fillId="2" borderId="9" xfId="2" applyNumberFormat="1" applyFont="1" applyFill="1" applyBorder="1" applyAlignment="1" applyProtection="1">
      <alignment horizontal="center" vertical="center" wrapText="1"/>
      <protection locked="0"/>
    </xf>
    <xf numFmtId="164" fontId="16" fillId="2" borderId="0" xfId="2" applyNumberFormat="1" applyFont="1" applyFill="1" applyBorder="1" applyAlignment="1" applyProtection="1">
      <alignment horizontal="center" vertical="center" wrapText="1"/>
      <protection locked="0"/>
    </xf>
    <xf numFmtId="164" fontId="16" fillId="2" borderId="10" xfId="2" applyNumberFormat="1" applyFont="1" applyFill="1" applyBorder="1" applyAlignment="1" applyProtection="1">
      <alignment horizontal="center" vertical="center" wrapText="1"/>
      <protection locked="0"/>
    </xf>
    <xf numFmtId="164" fontId="16" fillId="2" borderId="8" xfId="2" applyNumberFormat="1" applyFont="1" applyFill="1" applyBorder="1" applyAlignment="1" applyProtection="1">
      <alignment horizontal="center" vertical="center" wrapText="1"/>
      <protection locked="0"/>
    </xf>
    <xf numFmtId="164" fontId="16" fillId="2" borderId="11" xfId="2" applyNumberFormat="1" applyFont="1" applyFill="1" applyBorder="1" applyAlignment="1" applyProtection="1">
      <alignment horizontal="center" vertical="center" wrapText="1"/>
      <protection locked="0"/>
    </xf>
    <xf numFmtId="164" fontId="16" fillId="2" borderId="15" xfId="2" applyNumberFormat="1" applyFont="1" applyFill="1" applyBorder="1" applyAlignment="1" applyProtection="1">
      <alignment horizontal="center" vertical="center" wrapText="1"/>
      <protection locked="0"/>
    </xf>
    <xf numFmtId="164" fontId="21" fillId="2" borderId="8" xfId="2" applyNumberFormat="1" applyFont="1" applyFill="1" applyBorder="1" applyAlignment="1" applyProtection="1">
      <alignment horizontal="center" wrapText="1"/>
      <protection locked="0"/>
    </xf>
    <xf numFmtId="164" fontId="21" fillId="2" borderId="11" xfId="2" applyNumberFormat="1" applyFont="1" applyFill="1" applyBorder="1" applyAlignment="1" applyProtection="1">
      <alignment horizontal="center" wrapText="1"/>
      <protection locked="0"/>
    </xf>
    <xf numFmtId="164" fontId="21" fillId="2" borderId="15" xfId="2" applyNumberFormat="1" applyFont="1" applyFill="1" applyBorder="1" applyAlignment="1" applyProtection="1">
      <alignment horizontal="center" wrapText="1"/>
      <protection locked="0"/>
    </xf>
    <xf numFmtId="164" fontId="22" fillId="2" borderId="8" xfId="2" applyNumberFormat="1" applyFont="1" applyFill="1" applyBorder="1" applyAlignment="1" applyProtection="1">
      <alignment horizontal="center" wrapText="1"/>
      <protection locked="0"/>
    </xf>
    <xf numFmtId="164" fontId="22" fillId="2" borderId="11" xfId="2" applyNumberFormat="1" applyFont="1" applyFill="1" applyBorder="1" applyAlignment="1" applyProtection="1">
      <alignment horizontal="center" wrapText="1"/>
      <protection locked="0"/>
    </xf>
    <xf numFmtId="164" fontId="22" fillId="2" borderId="15" xfId="2" applyNumberFormat="1" applyFont="1" applyFill="1" applyBorder="1" applyAlignment="1" applyProtection="1">
      <alignment horizontal="center" wrapText="1"/>
      <protection locked="0"/>
    </xf>
    <xf numFmtId="0" fontId="17" fillId="4" borderId="8" xfId="0" applyFont="1" applyFill="1" applyBorder="1" applyAlignment="1" applyProtection="1">
      <alignment horizontal="left" vertical="center" wrapText="1"/>
    </xf>
    <xf numFmtId="0" fontId="17" fillId="4" borderId="11" xfId="0" applyFont="1" applyFill="1" applyBorder="1" applyAlignment="1" applyProtection="1">
      <alignment horizontal="left" vertical="center" wrapText="1"/>
    </xf>
    <xf numFmtId="0" fontId="17" fillId="4" borderId="15" xfId="0" applyFont="1" applyFill="1" applyBorder="1" applyAlignment="1" applyProtection="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5" xfId="0" applyFont="1" applyBorder="1" applyAlignment="1">
      <alignment horizontal="left" vertical="center" wrapText="1"/>
    </xf>
    <xf numFmtId="164" fontId="23" fillId="4" borderId="8" xfId="0" applyNumberFormat="1" applyFont="1" applyFill="1" applyBorder="1" applyAlignment="1" applyProtection="1">
      <alignment horizontal="left" vertical="center" wrapText="1"/>
      <protection locked="0"/>
    </xf>
    <xf numFmtId="164" fontId="23" fillId="4" borderId="11" xfId="0" applyNumberFormat="1" applyFont="1" applyFill="1" applyBorder="1" applyAlignment="1" applyProtection="1">
      <alignment horizontal="left" vertical="center" wrapText="1"/>
      <protection locked="0"/>
    </xf>
    <xf numFmtId="164" fontId="23" fillId="4" borderId="15" xfId="0" applyNumberFormat="1" applyFont="1" applyFill="1" applyBorder="1" applyAlignment="1" applyProtection="1">
      <alignment horizontal="left" vertical="center" wrapText="1"/>
      <protection locked="0"/>
    </xf>
    <xf numFmtId="49" fontId="17" fillId="8" borderId="8" xfId="0" applyNumberFormat="1" applyFont="1" applyFill="1" applyBorder="1" applyAlignment="1">
      <alignment horizontal="center" vertical="center" wrapText="1"/>
    </xf>
    <xf numFmtId="49" fontId="17" fillId="8" borderId="11" xfId="0" applyNumberFormat="1" applyFont="1" applyFill="1" applyBorder="1" applyAlignment="1">
      <alignment horizontal="center" vertical="center" wrapText="1"/>
    </xf>
    <xf numFmtId="0" fontId="17" fillId="4" borderId="11" xfId="0" applyFont="1" applyFill="1" applyBorder="1" applyAlignment="1" applyProtection="1">
      <alignment horizontal="center" vertical="center" wrapText="1"/>
    </xf>
    <xf numFmtId="0" fontId="17" fillId="8" borderId="8"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7" fillId="8" borderId="8"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14" xfId="0" applyFont="1" applyBorder="1" applyAlignment="1">
      <alignment horizontal="center" vertical="center"/>
    </xf>
    <xf numFmtId="164" fontId="2" fillId="2" borderId="2" xfId="2" applyNumberFormat="1" applyFont="1" applyFill="1" applyBorder="1" applyAlignment="1" applyProtection="1">
      <alignment horizontal="center" wrapText="1"/>
      <protection locked="0"/>
    </xf>
    <xf numFmtId="164" fontId="2" fillId="2" borderId="3" xfId="2" applyNumberFormat="1" applyFont="1" applyFill="1" applyBorder="1" applyAlignment="1" applyProtection="1">
      <alignment horizontal="center" wrapText="1"/>
      <protection locked="0"/>
    </xf>
    <xf numFmtId="164" fontId="2" fillId="2" borderId="4" xfId="2" applyNumberFormat="1" applyFont="1" applyFill="1" applyBorder="1" applyAlignment="1" applyProtection="1">
      <alignment horizontal="center" wrapText="1"/>
      <protection locked="0"/>
    </xf>
    <xf numFmtId="164" fontId="2" fillId="2" borderId="5" xfId="2" applyNumberFormat="1" applyFont="1" applyFill="1" applyBorder="1" applyAlignment="1" applyProtection="1">
      <alignment horizontal="center" vertical="center" wrapText="1"/>
      <protection locked="0"/>
    </xf>
    <xf numFmtId="164" fontId="2" fillId="2" borderId="6" xfId="2" applyNumberFormat="1" applyFont="1" applyFill="1" applyBorder="1" applyAlignment="1" applyProtection="1">
      <alignment horizontal="center" vertical="center" wrapText="1"/>
      <protection locked="0"/>
    </xf>
    <xf numFmtId="164" fontId="2" fillId="2" borderId="7" xfId="2" applyNumberFormat="1" applyFont="1" applyFill="1" applyBorder="1" applyAlignment="1" applyProtection="1">
      <alignment horizontal="center" vertical="center" wrapText="1"/>
      <protection locked="0"/>
    </xf>
    <xf numFmtId="164" fontId="2" fillId="2" borderId="9" xfId="2" applyNumberFormat="1" applyFont="1" applyFill="1" applyBorder="1" applyAlignment="1" applyProtection="1">
      <alignment horizontal="center" vertical="center" wrapText="1"/>
      <protection locked="0"/>
    </xf>
    <xf numFmtId="164" fontId="2" fillId="2" borderId="0" xfId="2" applyNumberFormat="1" applyFont="1" applyFill="1" applyBorder="1" applyAlignment="1" applyProtection="1">
      <alignment horizontal="center" vertical="center" wrapText="1"/>
      <protection locked="0"/>
    </xf>
    <xf numFmtId="164" fontId="2" fillId="2" borderId="10" xfId="2" applyNumberFormat="1" applyFont="1" applyFill="1" applyBorder="1" applyAlignment="1" applyProtection="1">
      <alignment horizontal="center" vertical="center" wrapText="1"/>
      <protection locked="0"/>
    </xf>
    <xf numFmtId="164" fontId="2" fillId="2" borderId="12" xfId="2" applyNumberFormat="1" applyFont="1" applyFill="1" applyBorder="1" applyAlignment="1" applyProtection="1">
      <alignment horizontal="center" vertical="center" wrapText="1"/>
      <protection locked="0"/>
    </xf>
    <xf numFmtId="164" fontId="2" fillId="2" borderId="13" xfId="2" applyNumberFormat="1" applyFont="1" applyFill="1" applyBorder="1" applyAlignment="1" applyProtection="1">
      <alignment horizontal="center" vertical="center" wrapText="1"/>
      <protection locked="0"/>
    </xf>
    <xf numFmtId="164" fontId="2" fillId="2" borderId="14" xfId="2" applyNumberFormat="1" applyFont="1" applyFill="1" applyBorder="1" applyAlignment="1" applyProtection="1">
      <alignment horizontal="center" vertical="center" wrapText="1"/>
      <protection locked="0"/>
    </xf>
    <xf numFmtId="164" fontId="2" fillId="2" borderId="8" xfId="2" applyNumberFormat="1" applyFont="1" applyFill="1" applyBorder="1" applyAlignment="1" applyProtection="1">
      <alignment horizontal="center" vertical="center" wrapText="1"/>
      <protection locked="0"/>
    </xf>
    <xf numFmtId="164" fontId="2" fillId="2" borderId="11" xfId="2" applyNumberFormat="1" applyFont="1" applyFill="1" applyBorder="1" applyAlignment="1" applyProtection="1">
      <alignment horizontal="center" vertical="center" wrapText="1"/>
      <protection locked="0"/>
    </xf>
    <xf numFmtId="164" fontId="2" fillId="2" borderId="15" xfId="2" applyNumberFormat="1" applyFont="1" applyFill="1" applyBorder="1" applyAlignment="1" applyProtection="1">
      <alignment horizontal="center" vertical="center" wrapText="1"/>
      <protection locked="0"/>
    </xf>
    <xf numFmtId="164" fontId="4" fillId="2" borderId="8" xfId="2" applyNumberFormat="1" applyFont="1" applyFill="1" applyBorder="1" applyAlignment="1" applyProtection="1">
      <alignment horizontal="center" wrapText="1"/>
      <protection locked="0"/>
    </xf>
    <xf numFmtId="164" fontId="4" fillId="2" borderId="11" xfId="2" applyNumberFormat="1" applyFont="1" applyFill="1" applyBorder="1" applyAlignment="1" applyProtection="1">
      <alignment horizontal="center" wrapText="1"/>
      <protection locked="0"/>
    </xf>
    <xf numFmtId="164" fontId="4" fillId="2" borderId="15" xfId="2" applyNumberFormat="1" applyFont="1" applyFill="1" applyBorder="1" applyAlignment="1" applyProtection="1">
      <alignment horizontal="center" wrapText="1"/>
      <protection locked="0"/>
    </xf>
    <xf numFmtId="164" fontId="5" fillId="2" borderId="8" xfId="2" applyNumberFormat="1" applyFont="1" applyFill="1" applyBorder="1" applyAlignment="1" applyProtection="1">
      <alignment horizontal="center" wrapText="1"/>
      <protection locked="0"/>
    </xf>
    <xf numFmtId="164" fontId="5" fillId="2" borderId="11" xfId="2" applyNumberFormat="1" applyFont="1" applyFill="1" applyBorder="1" applyAlignment="1" applyProtection="1">
      <alignment horizontal="center" wrapText="1"/>
      <protection locked="0"/>
    </xf>
    <xf numFmtId="164" fontId="5" fillId="2" borderId="15" xfId="2" applyNumberFormat="1" applyFont="1" applyFill="1" applyBorder="1" applyAlignment="1" applyProtection="1">
      <alignment horizontal="center" wrapText="1"/>
      <protection locked="0"/>
    </xf>
    <xf numFmtId="164" fontId="2" fillId="2" borderId="8" xfId="2" applyNumberFormat="1" applyFont="1" applyFill="1" applyBorder="1" applyAlignment="1" applyProtection="1">
      <alignment horizontal="center" wrapText="1"/>
      <protection locked="0"/>
    </xf>
    <xf numFmtId="164" fontId="2" fillId="2" borderId="15" xfId="2" applyNumberFormat="1" applyFont="1" applyFill="1" applyBorder="1" applyAlignment="1" applyProtection="1">
      <alignment horizontal="center" wrapText="1"/>
      <protection locked="0"/>
    </xf>
    <xf numFmtId="164" fontId="2" fillId="2" borderId="1" xfId="2" applyNumberFormat="1" applyFont="1" applyFill="1" applyBorder="1" applyAlignment="1" applyProtection="1">
      <alignment horizontal="center" wrapText="1"/>
      <protection locked="0"/>
    </xf>
    <xf numFmtId="164" fontId="2" fillId="2" borderId="11" xfId="2" applyNumberFormat="1" applyFont="1" applyFill="1" applyBorder="1" applyAlignment="1" applyProtection="1">
      <alignment horizontal="center" wrapText="1"/>
      <protection locked="0"/>
    </xf>
    <xf numFmtId="0" fontId="16" fillId="7" borderId="2" xfId="0" applyFont="1" applyFill="1" applyBorder="1" applyAlignment="1" applyProtection="1">
      <alignment horizontal="left" wrapText="1"/>
      <protection locked="0"/>
    </xf>
    <xf numFmtId="0" fontId="16" fillId="7" borderId="3" xfId="0" applyFont="1" applyFill="1" applyBorder="1" applyAlignment="1" applyProtection="1">
      <alignment horizontal="left" wrapText="1"/>
      <protection locked="0"/>
    </xf>
    <xf numFmtId="0" fontId="16" fillId="7" borderId="4" xfId="0" applyFont="1" applyFill="1" applyBorder="1" applyAlignment="1" applyProtection="1">
      <alignment horizontal="left" wrapText="1"/>
      <protection locked="0"/>
    </xf>
    <xf numFmtId="49" fontId="23" fillId="3" borderId="8" xfId="0" applyNumberFormat="1" applyFon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17" fillId="4" borderId="8" xfId="0" applyNumberFormat="1" applyFont="1" applyFill="1" applyBorder="1" applyAlignment="1" applyProtection="1">
      <alignment horizontal="center" vertical="center" wrapText="1"/>
    </xf>
    <xf numFmtId="49" fontId="17" fillId="4" borderId="11" xfId="0" applyNumberFormat="1" applyFont="1" applyFill="1" applyBorder="1" applyAlignment="1" applyProtection="1">
      <alignment horizontal="center" vertical="center" wrapText="1"/>
    </xf>
    <xf numFmtId="49" fontId="17" fillId="4" borderId="15" xfId="0" applyNumberFormat="1" applyFont="1" applyFill="1" applyBorder="1" applyAlignment="1" applyProtection="1">
      <alignment horizontal="center" vertical="center" wrapText="1"/>
    </xf>
    <xf numFmtId="49" fontId="19" fillId="0" borderId="8" xfId="0" applyNumberFormat="1" applyFont="1"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5" xfId="0" applyNumberFormat="1" applyFont="1" applyBorder="1" applyAlignment="1">
      <alignment horizontal="center" vertical="center" wrapText="1"/>
    </xf>
    <xf numFmtId="49" fontId="17" fillId="4" borderId="8" xfId="0" applyNumberFormat="1" applyFont="1" applyFill="1" applyBorder="1" applyAlignment="1" applyProtection="1">
      <alignment horizontal="left" vertical="center" wrapText="1"/>
    </xf>
    <xf numFmtId="49" fontId="17" fillId="4" borderId="11" xfId="0" applyNumberFormat="1" applyFont="1" applyFill="1" applyBorder="1" applyAlignment="1" applyProtection="1">
      <alignment horizontal="left" vertical="center" wrapText="1"/>
    </xf>
    <xf numFmtId="49" fontId="17" fillId="4" borderId="15" xfId="0" applyNumberFormat="1" applyFont="1" applyFill="1" applyBorder="1" applyAlignment="1" applyProtection="1">
      <alignment horizontal="left" vertical="center" wrapText="1"/>
    </xf>
    <xf numFmtId="0" fontId="39" fillId="4" borderId="1" xfId="0" applyFont="1" applyFill="1" applyBorder="1" applyAlignment="1" applyProtection="1">
      <alignment horizontal="left" vertical="center" wrapText="1"/>
    </xf>
    <xf numFmtId="0" fontId="19" fillId="4" borderId="1" xfId="0" applyFont="1" applyFill="1" applyBorder="1" applyAlignment="1" applyProtection="1">
      <alignment horizontal="left" vertical="center" wrapText="1"/>
      <protection locked="0"/>
    </xf>
    <xf numFmtId="0" fontId="46" fillId="4" borderId="1" xfId="0" applyFont="1" applyFill="1" applyBorder="1" applyAlignment="1" applyProtection="1">
      <alignment horizontal="left" vertical="center" wrapText="1"/>
      <protection locked="0"/>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87"/>
  <sheetViews>
    <sheetView topLeftCell="A16" zoomScale="90" zoomScaleNormal="90" workbookViewId="0">
      <selection activeCell="D12" sqref="D12:D15"/>
    </sheetView>
  </sheetViews>
  <sheetFormatPr defaultRowHeight="12.75" x14ac:dyDescent="0.25"/>
  <cols>
    <col min="1" max="1" width="10.28515625" style="32" customWidth="1"/>
    <col min="2" max="2" width="27.42578125" style="33" customWidth="1"/>
    <col min="3" max="3" width="16.85546875" style="32" customWidth="1"/>
    <col min="4" max="4" width="28.140625" style="34" customWidth="1"/>
    <col min="5" max="5" width="14.7109375" style="35" customWidth="1"/>
    <col min="6" max="6" width="17.85546875" style="36" customWidth="1"/>
    <col min="7" max="7" width="12.28515625" style="23" customWidth="1"/>
    <col min="8" max="8" width="10" style="24" customWidth="1"/>
    <col min="9" max="9" width="10.140625" style="24" customWidth="1"/>
    <col min="10" max="10" width="11.140625" style="25" customWidth="1"/>
    <col min="11" max="11" width="9.7109375" style="23" customWidth="1"/>
    <col min="12" max="12" width="7.5703125" style="26" customWidth="1"/>
    <col min="13" max="13" width="10" style="26" customWidth="1"/>
    <col min="14" max="14" width="11" style="26" customWidth="1"/>
    <col min="15" max="15" width="14.42578125" style="26" customWidth="1"/>
    <col min="16" max="16" width="9.42578125" style="26" customWidth="1"/>
    <col min="17" max="17" width="10.7109375" style="26" customWidth="1"/>
    <col min="18" max="18" width="10.7109375" style="25" customWidth="1"/>
    <col min="19" max="19" width="6" style="27" customWidth="1"/>
    <col min="20" max="20" width="8" style="27" customWidth="1"/>
    <col min="21" max="21" width="8.140625" style="25" customWidth="1"/>
    <col min="22" max="22" width="5.7109375" style="27" customWidth="1"/>
    <col min="23" max="23" width="8" style="27" customWidth="1"/>
    <col min="24" max="24" width="10.28515625" style="25" customWidth="1"/>
    <col min="25" max="25" width="7.28515625" style="27" customWidth="1"/>
    <col min="26" max="26" width="9.28515625" style="27" customWidth="1"/>
    <col min="27" max="27" width="9.28515625" style="28" customWidth="1"/>
    <col min="28" max="28" width="6.85546875" style="27" customWidth="1"/>
    <col min="29" max="29" width="11" style="27" customWidth="1"/>
    <col min="30" max="30" width="10.7109375" style="28" customWidth="1"/>
    <col min="31" max="31" width="8.28515625" style="27" customWidth="1"/>
    <col min="32" max="32" width="10.28515625" style="27" customWidth="1"/>
    <col min="33" max="33" width="8.28515625" style="25" customWidth="1"/>
    <col min="34" max="34" width="15.28515625" style="27" customWidth="1"/>
    <col min="35" max="35" width="12.5703125" style="27" customWidth="1"/>
    <col min="36" max="37" width="11.85546875" style="25" customWidth="1"/>
    <col min="38" max="38" width="10.5703125" style="29" customWidth="1"/>
    <col min="39" max="39" width="10.5703125" style="30" customWidth="1"/>
    <col min="40" max="40" width="10.7109375" style="27" customWidth="1"/>
    <col min="41" max="41" width="10.140625" style="27" customWidth="1"/>
    <col min="42" max="43" width="9" style="27" customWidth="1"/>
    <col min="44" max="44" width="12.28515625" style="23" customWidth="1"/>
    <col min="45" max="45" width="1.7109375" style="34" customWidth="1"/>
    <col min="46" max="46" width="10.7109375" style="27" customWidth="1"/>
    <col min="47" max="47" width="10.140625" style="27" customWidth="1"/>
    <col min="48" max="16384" width="9.140625" style="37"/>
  </cols>
  <sheetData>
    <row r="1" spans="1:113" s="3" customFormat="1" ht="27.75" customHeight="1" x14ac:dyDescent="0.25">
      <c r="A1" s="1"/>
      <c r="B1" s="1"/>
      <c r="C1" s="1"/>
      <c r="D1" s="1"/>
      <c r="E1" s="2"/>
      <c r="F1" s="2"/>
      <c r="G1" s="275" t="s">
        <v>0</v>
      </c>
      <c r="H1" s="276"/>
      <c r="I1" s="276"/>
      <c r="J1" s="277"/>
      <c r="K1" s="275" t="s">
        <v>1</v>
      </c>
      <c r="L1" s="276"/>
      <c r="M1" s="276"/>
      <c r="N1" s="276"/>
      <c r="O1" s="276"/>
      <c r="P1" s="276"/>
      <c r="Q1" s="276"/>
      <c r="R1" s="276"/>
      <c r="S1" s="276"/>
      <c r="T1" s="276"/>
      <c r="U1" s="276"/>
      <c r="V1" s="276"/>
      <c r="W1" s="276"/>
      <c r="X1" s="276"/>
      <c r="Y1" s="276"/>
      <c r="Z1" s="276"/>
      <c r="AA1" s="276"/>
      <c r="AB1" s="276"/>
      <c r="AC1" s="276"/>
      <c r="AD1" s="276"/>
      <c r="AE1" s="276"/>
      <c r="AF1" s="276"/>
      <c r="AG1" s="277"/>
      <c r="AH1" s="257" t="s">
        <v>2</v>
      </c>
      <c r="AI1" s="258"/>
      <c r="AJ1" s="259"/>
      <c r="AK1" s="281" t="s">
        <v>3</v>
      </c>
      <c r="AL1" s="284" t="s">
        <v>4</v>
      </c>
      <c r="AM1" s="287" t="s">
        <v>5</v>
      </c>
      <c r="AN1" s="250" t="s">
        <v>6</v>
      </c>
      <c r="AO1" s="256"/>
      <c r="AP1" s="256"/>
      <c r="AQ1" s="256"/>
      <c r="AR1" s="251"/>
      <c r="AS1" s="2"/>
      <c r="AT1" s="250" t="s">
        <v>7</v>
      </c>
      <c r="AU1" s="256"/>
      <c r="AV1" s="251"/>
    </row>
    <row r="2" spans="1:113" s="6" customFormat="1" ht="12.75" customHeight="1" x14ac:dyDescent="0.25">
      <c r="A2" s="263" t="s">
        <v>8</v>
      </c>
      <c r="B2" s="263" t="s">
        <v>9</v>
      </c>
      <c r="C2" s="263" t="s">
        <v>10</v>
      </c>
      <c r="D2" s="266" t="s">
        <v>11</v>
      </c>
      <c r="E2" s="263" t="s">
        <v>12</v>
      </c>
      <c r="F2" s="263" t="s">
        <v>13</v>
      </c>
      <c r="G2" s="269" t="s">
        <v>14</v>
      </c>
      <c r="H2" s="270"/>
      <c r="I2" s="270"/>
      <c r="J2" s="271"/>
      <c r="K2" s="269" t="s">
        <v>15</v>
      </c>
      <c r="L2" s="270"/>
      <c r="M2" s="270"/>
      <c r="N2" s="270"/>
      <c r="O2" s="270"/>
      <c r="P2" s="270"/>
      <c r="Q2" s="270"/>
      <c r="R2" s="271"/>
      <c r="S2" s="250" t="s">
        <v>16</v>
      </c>
      <c r="T2" s="256"/>
      <c r="U2" s="256"/>
      <c r="V2" s="256"/>
      <c r="W2" s="256"/>
      <c r="X2" s="251"/>
      <c r="Y2" s="250" t="s">
        <v>17</v>
      </c>
      <c r="Z2" s="256"/>
      <c r="AA2" s="256"/>
      <c r="AB2" s="256"/>
      <c r="AC2" s="256"/>
      <c r="AD2" s="251"/>
      <c r="AE2" s="257" t="s">
        <v>18</v>
      </c>
      <c r="AF2" s="258"/>
      <c r="AG2" s="259"/>
      <c r="AH2" s="278"/>
      <c r="AI2" s="279"/>
      <c r="AJ2" s="280"/>
      <c r="AK2" s="282"/>
      <c r="AL2" s="285"/>
      <c r="AM2" s="288"/>
      <c r="AN2" s="250" t="s">
        <v>19</v>
      </c>
      <c r="AO2" s="251"/>
      <c r="AP2" s="252" t="s">
        <v>20</v>
      </c>
      <c r="AQ2" s="252"/>
      <c r="AR2" s="253" t="s">
        <v>21</v>
      </c>
      <c r="AS2" s="4"/>
      <c r="AT2" s="5"/>
      <c r="AU2" s="5"/>
      <c r="AV2" s="5"/>
    </row>
    <row r="3" spans="1:113" s="6" customFormat="1" ht="12.75" customHeight="1" x14ac:dyDescent="0.25">
      <c r="A3" s="264"/>
      <c r="B3" s="264"/>
      <c r="C3" s="264"/>
      <c r="D3" s="267"/>
      <c r="E3" s="264"/>
      <c r="F3" s="264"/>
      <c r="G3" s="272"/>
      <c r="H3" s="273"/>
      <c r="I3" s="273"/>
      <c r="J3" s="274"/>
      <c r="K3" s="272"/>
      <c r="L3" s="273"/>
      <c r="M3" s="273"/>
      <c r="N3" s="273"/>
      <c r="O3" s="273"/>
      <c r="P3" s="273"/>
      <c r="Q3" s="273"/>
      <c r="R3" s="274"/>
      <c r="S3" s="250" t="s">
        <v>22</v>
      </c>
      <c r="T3" s="256"/>
      <c r="U3" s="251"/>
      <c r="V3" s="250" t="s">
        <v>23</v>
      </c>
      <c r="W3" s="256"/>
      <c r="X3" s="251"/>
      <c r="Y3" s="250" t="s">
        <v>24</v>
      </c>
      <c r="Z3" s="256"/>
      <c r="AA3" s="251"/>
      <c r="AB3" s="250" t="s">
        <v>25</v>
      </c>
      <c r="AC3" s="256"/>
      <c r="AD3" s="251"/>
      <c r="AE3" s="260"/>
      <c r="AF3" s="261"/>
      <c r="AG3" s="262"/>
      <c r="AH3" s="260"/>
      <c r="AI3" s="261"/>
      <c r="AJ3" s="262"/>
      <c r="AK3" s="282"/>
      <c r="AL3" s="285"/>
      <c r="AM3" s="288"/>
      <c r="AN3" s="253" t="s">
        <v>26</v>
      </c>
      <c r="AO3" s="253" t="s">
        <v>27</v>
      </c>
      <c r="AP3" s="253" t="s">
        <v>28</v>
      </c>
      <c r="AQ3" s="253" t="s">
        <v>29</v>
      </c>
      <c r="AR3" s="254"/>
      <c r="AS3" s="7"/>
      <c r="AT3" s="5"/>
      <c r="AU3" s="5"/>
      <c r="AV3" s="5"/>
    </row>
    <row r="4" spans="1:113" s="6" customFormat="1" ht="66" customHeight="1" x14ac:dyDescent="0.25">
      <c r="A4" s="265"/>
      <c r="B4" s="265"/>
      <c r="C4" s="265"/>
      <c r="D4" s="268"/>
      <c r="E4" s="265"/>
      <c r="F4" s="265"/>
      <c r="G4" s="8" t="s">
        <v>30</v>
      </c>
      <c r="H4" s="9" t="s">
        <v>31</v>
      </c>
      <c r="I4" s="9" t="s">
        <v>32</v>
      </c>
      <c r="J4" s="10" t="s">
        <v>33</v>
      </c>
      <c r="K4" s="9" t="s">
        <v>34</v>
      </c>
      <c r="L4" s="9" t="s">
        <v>35</v>
      </c>
      <c r="M4" s="9" t="s">
        <v>36</v>
      </c>
      <c r="N4" s="9" t="s">
        <v>37</v>
      </c>
      <c r="O4" s="9" t="s">
        <v>38</v>
      </c>
      <c r="P4" s="9" t="s">
        <v>39</v>
      </c>
      <c r="Q4" s="9" t="s">
        <v>40</v>
      </c>
      <c r="R4" s="11" t="s">
        <v>33</v>
      </c>
      <c r="S4" s="9" t="s">
        <v>41</v>
      </c>
      <c r="T4" s="8" t="s">
        <v>42</v>
      </c>
      <c r="U4" s="11" t="s">
        <v>33</v>
      </c>
      <c r="V4" s="9" t="s">
        <v>41</v>
      </c>
      <c r="W4" s="8" t="s">
        <v>42</v>
      </c>
      <c r="X4" s="11" t="s">
        <v>33</v>
      </c>
      <c r="Y4" s="8" t="s">
        <v>43</v>
      </c>
      <c r="Z4" s="8" t="s">
        <v>44</v>
      </c>
      <c r="AA4" s="11" t="s">
        <v>33</v>
      </c>
      <c r="AB4" s="8" t="s">
        <v>43</v>
      </c>
      <c r="AC4" s="8" t="s">
        <v>44</v>
      </c>
      <c r="AD4" s="11" t="s">
        <v>33</v>
      </c>
      <c r="AE4" s="8" t="s">
        <v>43</v>
      </c>
      <c r="AF4" s="8" t="s">
        <v>44</v>
      </c>
      <c r="AG4" s="11" t="s">
        <v>33</v>
      </c>
      <c r="AH4" s="8" t="s">
        <v>45</v>
      </c>
      <c r="AI4" s="8" t="s">
        <v>46</v>
      </c>
      <c r="AJ4" s="11" t="s">
        <v>33</v>
      </c>
      <c r="AK4" s="283"/>
      <c r="AL4" s="286"/>
      <c r="AM4" s="289"/>
      <c r="AN4" s="255"/>
      <c r="AO4" s="255"/>
      <c r="AP4" s="255"/>
      <c r="AQ4" s="255"/>
      <c r="AR4" s="255"/>
      <c r="AS4" s="7"/>
      <c r="AT4" s="12" t="s">
        <v>47</v>
      </c>
      <c r="AU4" s="12" t="s">
        <v>48</v>
      </c>
      <c r="AV4" s="12" t="s">
        <v>49</v>
      </c>
    </row>
    <row r="5" spans="1:113" s="17" customFormat="1" x14ac:dyDescent="0.25">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13">
        <v>31</v>
      </c>
      <c r="AF5" s="13">
        <v>32</v>
      </c>
      <c r="AG5" s="13">
        <v>33</v>
      </c>
      <c r="AH5" s="13">
        <v>34</v>
      </c>
      <c r="AI5" s="13">
        <v>35</v>
      </c>
      <c r="AJ5" s="13">
        <v>36</v>
      </c>
      <c r="AK5" s="13">
        <v>37</v>
      </c>
      <c r="AL5" s="13">
        <v>38</v>
      </c>
      <c r="AM5" s="13">
        <v>39</v>
      </c>
      <c r="AN5" s="13">
        <v>40</v>
      </c>
      <c r="AO5" s="13">
        <v>41</v>
      </c>
      <c r="AP5" s="13">
        <v>42</v>
      </c>
      <c r="AQ5" s="13"/>
      <c r="AR5" s="13">
        <v>43</v>
      </c>
      <c r="AS5" s="14"/>
      <c r="AT5" s="15">
        <v>44</v>
      </c>
      <c r="AU5" s="15">
        <v>45</v>
      </c>
      <c r="AV5" s="15">
        <v>45</v>
      </c>
      <c r="AW5" s="16"/>
      <c r="AX5" s="16"/>
      <c r="AY5" s="16"/>
      <c r="AZ5" s="16"/>
      <c r="BA5" s="16"/>
      <c r="BB5" s="16"/>
      <c r="BC5" s="16"/>
      <c r="BD5" s="16"/>
      <c r="BE5" s="16"/>
      <c r="BF5" s="16"/>
      <c r="BG5" s="16"/>
      <c r="BH5" s="16"/>
      <c r="BI5" s="16"/>
      <c r="BJ5" s="16"/>
      <c r="BK5" s="16"/>
      <c r="BL5" s="16"/>
      <c r="BM5" s="16"/>
      <c r="BN5" s="16"/>
      <c r="BO5" s="16"/>
    </row>
    <row r="6" spans="1:113" s="44" customFormat="1" ht="20.25" customHeight="1" x14ac:dyDescent="0.25">
      <c r="A6" s="232" t="s">
        <v>341</v>
      </c>
      <c r="B6" s="233"/>
      <c r="C6" s="232" t="s">
        <v>342</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3"/>
      <c r="AS6" s="38"/>
      <c r="AT6" s="235"/>
      <c r="AU6" s="236"/>
      <c r="AV6" s="237"/>
    </row>
    <row r="7" spans="1:113" s="56" customFormat="1" ht="139.5" customHeight="1" x14ac:dyDescent="0.25">
      <c r="A7" s="45" t="s">
        <v>343</v>
      </c>
      <c r="B7" s="46" t="s">
        <v>344</v>
      </c>
      <c r="C7" s="45" t="s">
        <v>345</v>
      </c>
      <c r="D7" s="46" t="s">
        <v>346</v>
      </c>
      <c r="E7" s="46" t="s">
        <v>347</v>
      </c>
      <c r="F7" s="47" t="s">
        <v>519</v>
      </c>
      <c r="G7" s="48"/>
      <c r="H7" s="48"/>
      <c r="I7" s="48"/>
      <c r="J7" s="49"/>
      <c r="K7" s="48"/>
      <c r="L7" s="48"/>
      <c r="M7" s="48"/>
      <c r="N7" s="48"/>
      <c r="O7" s="48"/>
      <c r="P7" s="48"/>
      <c r="Q7" s="50"/>
      <c r="R7" s="51"/>
      <c r="S7" s="52"/>
      <c r="T7" s="52"/>
      <c r="U7" s="51"/>
      <c r="V7" s="52"/>
      <c r="W7" s="52"/>
      <c r="X7" s="51"/>
      <c r="Y7" s="52"/>
      <c r="Z7" s="52"/>
      <c r="AA7" s="51"/>
      <c r="AB7" s="52"/>
      <c r="AC7" s="52"/>
      <c r="AD7" s="51"/>
      <c r="AE7" s="52"/>
      <c r="AF7" s="52"/>
      <c r="AG7" s="51"/>
      <c r="AH7" s="52"/>
      <c r="AI7" s="52"/>
      <c r="AJ7" s="51"/>
      <c r="AK7" s="51"/>
      <c r="AL7" s="53"/>
      <c r="AM7" s="54"/>
      <c r="AN7" s="54"/>
      <c r="AO7" s="54"/>
      <c r="AP7" s="54"/>
      <c r="AQ7" s="54"/>
      <c r="AR7" s="54"/>
      <c r="AS7" s="55"/>
      <c r="AT7" s="54"/>
      <c r="AU7" s="54"/>
      <c r="AV7" s="54"/>
    </row>
    <row r="8" spans="1:113" s="56" customFormat="1" ht="139.5" customHeight="1" x14ac:dyDescent="0.25">
      <c r="A8" s="45" t="s">
        <v>348</v>
      </c>
      <c r="B8" s="46" t="s">
        <v>349</v>
      </c>
      <c r="C8" s="45" t="s">
        <v>345</v>
      </c>
      <c r="D8" s="46" t="s">
        <v>350</v>
      </c>
      <c r="E8" s="46" t="s">
        <v>351</v>
      </c>
      <c r="F8" s="47" t="s">
        <v>520</v>
      </c>
      <c r="G8" s="48"/>
      <c r="H8" s="48"/>
      <c r="I8" s="48"/>
      <c r="J8" s="49"/>
      <c r="K8" s="48"/>
      <c r="L8" s="48"/>
      <c r="M8" s="48"/>
      <c r="N8" s="48"/>
      <c r="O8" s="48"/>
      <c r="P8" s="48"/>
      <c r="Q8" s="50"/>
      <c r="R8" s="51"/>
      <c r="S8" s="52"/>
      <c r="T8" s="52"/>
      <c r="U8" s="51"/>
      <c r="V8" s="52"/>
      <c r="W8" s="52"/>
      <c r="X8" s="51"/>
      <c r="Y8" s="52"/>
      <c r="Z8" s="52"/>
      <c r="AA8" s="51"/>
      <c r="AB8" s="52"/>
      <c r="AC8" s="52"/>
      <c r="AD8" s="51"/>
      <c r="AE8" s="52"/>
      <c r="AF8" s="52"/>
      <c r="AG8" s="51"/>
      <c r="AH8" s="52"/>
      <c r="AI8" s="52"/>
      <c r="AJ8" s="51"/>
      <c r="AK8" s="51"/>
      <c r="AL8" s="53"/>
      <c r="AM8" s="54"/>
      <c r="AN8" s="54"/>
      <c r="AO8" s="54"/>
      <c r="AP8" s="54"/>
      <c r="AQ8" s="54"/>
      <c r="AR8" s="54"/>
      <c r="AS8" s="55"/>
      <c r="AT8" s="54"/>
      <c r="AU8" s="54"/>
      <c r="AV8" s="54"/>
    </row>
    <row r="9" spans="1:113" s="44" customFormat="1" ht="20.25" customHeight="1" x14ac:dyDescent="0.25">
      <c r="A9" s="232" t="s">
        <v>352</v>
      </c>
      <c r="B9" s="233"/>
      <c r="C9" s="232" t="s">
        <v>353</v>
      </c>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3"/>
      <c r="AS9" s="38"/>
      <c r="AT9" s="235"/>
      <c r="AU9" s="236"/>
      <c r="AV9" s="237"/>
    </row>
    <row r="10" spans="1:113" s="56" customFormat="1" ht="139.5" customHeight="1" x14ac:dyDescent="0.25">
      <c r="A10" s="45" t="s">
        <v>355</v>
      </c>
      <c r="B10" s="46" t="s">
        <v>354</v>
      </c>
      <c r="C10" s="45" t="s">
        <v>345</v>
      </c>
      <c r="D10" s="46"/>
      <c r="E10" s="46"/>
      <c r="F10" s="47" t="s">
        <v>479</v>
      </c>
      <c r="G10" s="48"/>
      <c r="H10" s="48"/>
      <c r="I10" s="48"/>
      <c r="J10" s="49"/>
      <c r="K10" s="48"/>
      <c r="L10" s="48"/>
      <c r="M10" s="48"/>
      <c r="N10" s="48"/>
      <c r="O10" s="48"/>
      <c r="P10" s="48"/>
      <c r="Q10" s="50"/>
      <c r="R10" s="51"/>
      <c r="S10" s="52"/>
      <c r="T10" s="52"/>
      <c r="U10" s="51"/>
      <c r="V10" s="52"/>
      <c r="W10" s="52"/>
      <c r="X10" s="51"/>
      <c r="Y10" s="52"/>
      <c r="Z10" s="52"/>
      <c r="AA10" s="51"/>
      <c r="AB10" s="52"/>
      <c r="AC10" s="52"/>
      <c r="AD10" s="51"/>
      <c r="AE10" s="52"/>
      <c r="AF10" s="52"/>
      <c r="AG10" s="51"/>
      <c r="AH10" s="52"/>
      <c r="AI10" s="52"/>
      <c r="AJ10" s="51"/>
      <c r="AK10" s="51"/>
      <c r="AL10" s="53"/>
      <c r="AM10" s="54"/>
      <c r="AN10" s="54"/>
      <c r="AO10" s="54"/>
      <c r="AP10" s="54"/>
      <c r="AQ10" s="54"/>
      <c r="AR10" s="54"/>
      <c r="AS10" s="55"/>
      <c r="AT10" s="54"/>
      <c r="AU10" s="54"/>
      <c r="AV10" s="54"/>
    </row>
    <row r="11" spans="1:113" s="44" customFormat="1" ht="20.25" customHeight="1" x14ac:dyDescent="0.25">
      <c r="A11" s="232" t="s">
        <v>356</v>
      </c>
      <c r="B11" s="233" t="s">
        <v>357</v>
      </c>
      <c r="C11" s="232" t="s">
        <v>357</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3"/>
      <c r="AS11" s="38"/>
      <c r="AT11" s="235"/>
      <c r="AU11" s="236"/>
      <c r="AV11" s="237"/>
    </row>
    <row r="12" spans="1:113" s="135" customFormat="1" ht="87.75" customHeight="1" x14ac:dyDescent="0.2">
      <c r="A12" s="241" t="s">
        <v>358</v>
      </c>
      <c r="B12" s="244" t="s">
        <v>508</v>
      </c>
      <c r="C12" s="244" t="s">
        <v>359</v>
      </c>
      <c r="D12" s="247"/>
      <c r="E12" s="126" t="s">
        <v>360</v>
      </c>
      <c r="F12" s="201" t="s">
        <v>503</v>
      </c>
      <c r="G12" s="127"/>
      <c r="H12" s="128"/>
      <c r="I12" s="128"/>
      <c r="J12" s="129"/>
      <c r="K12" s="127"/>
      <c r="L12" s="130"/>
      <c r="M12" s="128"/>
      <c r="N12" s="128"/>
      <c r="O12" s="128"/>
      <c r="P12" s="128"/>
      <c r="Q12" s="128"/>
      <c r="R12" s="129"/>
      <c r="S12" s="131"/>
      <c r="T12" s="131"/>
      <c r="U12" s="132"/>
      <c r="V12" s="131"/>
      <c r="W12" s="131"/>
      <c r="X12" s="132"/>
      <c r="Y12" s="131"/>
      <c r="Z12" s="131"/>
      <c r="AA12" s="132"/>
      <c r="AB12" s="131"/>
      <c r="AC12" s="131"/>
      <c r="AD12" s="132"/>
      <c r="AE12" s="131"/>
      <c r="AF12" s="131"/>
      <c r="AG12" s="132"/>
      <c r="AH12" s="131"/>
      <c r="AI12" s="131"/>
      <c r="AJ12" s="132"/>
      <c r="AK12" s="132"/>
      <c r="AL12" s="133"/>
      <c r="AM12" s="133"/>
      <c r="AN12" s="127"/>
      <c r="AO12" s="130"/>
      <c r="AP12" s="130"/>
      <c r="AQ12" s="130"/>
      <c r="AR12" s="127"/>
      <c r="AS12" s="134"/>
      <c r="AT12" s="127"/>
      <c r="AU12" s="127"/>
      <c r="AV12" s="54"/>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row>
    <row r="13" spans="1:113" s="135" customFormat="1" ht="69" customHeight="1" x14ac:dyDescent="0.2">
      <c r="A13" s="242"/>
      <c r="B13" s="245"/>
      <c r="C13" s="245"/>
      <c r="D13" s="248"/>
      <c r="E13" s="126" t="s">
        <v>361</v>
      </c>
      <c r="F13" s="206" t="s">
        <v>362</v>
      </c>
      <c r="G13" s="127"/>
      <c r="H13" s="128"/>
      <c r="I13" s="128"/>
      <c r="J13" s="129"/>
      <c r="K13" s="127"/>
      <c r="L13" s="130"/>
      <c r="M13" s="128"/>
      <c r="N13" s="128"/>
      <c r="O13" s="128"/>
      <c r="P13" s="128"/>
      <c r="Q13" s="128"/>
      <c r="R13" s="129"/>
      <c r="S13" s="131"/>
      <c r="T13" s="131"/>
      <c r="U13" s="132"/>
      <c r="V13" s="131"/>
      <c r="W13" s="131"/>
      <c r="X13" s="132"/>
      <c r="Y13" s="131"/>
      <c r="Z13" s="131"/>
      <c r="AA13" s="132"/>
      <c r="AB13" s="131"/>
      <c r="AC13" s="131"/>
      <c r="AD13" s="132"/>
      <c r="AE13" s="131"/>
      <c r="AF13" s="131"/>
      <c r="AG13" s="132"/>
      <c r="AH13" s="131"/>
      <c r="AI13" s="131"/>
      <c r="AJ13" s="132"/>
      <c r="AK13" s="132"/>
      <c r="AL13" s="133"/>
      <c r="AM13" s="133"/>
      <c r="AN13" s="127"/>
      <c r="AO13" s="130"/>
      <c r="AP13" s="130"/>
      <c r="AQ13" s="130"/>
      <c r="AR13" s="127"/>
      <c r="AS13" s="134"/>
      <c r="AT13" s="127"/>
      <c r="AU13" s="127"/>
      <c r="AV13" s="54"/>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row>
    <row r="14" spans="1:113" s="135" customFormat="1" ht="54" customHeight="1" x14ac:dyDescent="0.2">
      <c r="A14" s="242"/>
      <c r="B14" s="245"/>
      <c r="C14" s="245"/>
      <c r="D14" s="248"/>
      <c r="E14" s="126" t="s">
        <v>363</v>
      </c>
      <c r="F14" s="206" t="s">
        <v>479</v>
      </c>
      <c r="G14" s="127"/>
      <c r="H14" s="128"/>
      <c r="I14" s="128"/>
      <c r="J14" s="129"/>
      <c r="K14" s="127"/>
      <c r="L14" s="130"/>
      <c r="M14" s="128"/>
      <c r="N14" s="128"/>
      <c r="O14" s="128"/>
      <c r="P14" s="128"/>
      <c r="Q14" s="128"/>
      <c r="R14" s="129"/>
      <c r="S14" s="131"/>
      <c r="T14" s="131"/>
      <c r="U14" s="132"/>
      <c r="V14" s="131"/>
      <c r="W14" s="131"/>
      <c r="X14" s="132"/>
      <c r="Y14" s="131"/>
      <c r="Z14" s="131"/>
      <c r="AA14" s="132"/>
      <c r="AB14" s="131"/>
      <c r="AC14" s="131"/>
      <c r="AD14" s="132"/>
      <c r="AE14" s="131"/>
      <c r="AF14" s="131"/>
      <c r="AG14" s="132"/>
      <c r="AH14" s="131"/>
      <c r="AI14" s="131"/>
      <c r="AJ14" s="132"/>
      <c r="AK14" s="132"/>
      <c r="AL14" s="133"/>
      <c r="AM14" s="133"/>
      <c r="AN14" s="127"/>
      <c r="AO14" s="130"/>
      <c r="AP14" s="130"/>
      <c r="AQ14" s="130"/>
      <c r="AR14" s="127"/>
      <c r="AS14" s="134"/>
      <c r="AT14" s="127"/>
      <c r="AU14" s="127"/>
      <c r="AV14" s="54"/>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row>
    <row r="15" spans="1:113" s="135" customFormat="1" ht="48" customHeight="1" x14ac:dyDescent="0.2">
      <c r="A15" s="243"/>
      <c r="B15" s="246"/>
      <c r="C15" s="246"/>
      <c r="D15" s="249"/>
      <c r="E15" s="126" t="s">
        <v>364</v>
      </c>
      <c r="F15" s="206" t="s">
        <v>362</v>
      </c>
      <c r="G15" s="127"/>
      <c r="H15" s="128"/>
      <c r="I15" s="128"/>
      <c r="J15" s="129"/>
      <c r="K15" s="127"/>
      <c r="L15" s="130"/>
      <c r="M15" s="128"/>
      <c r="N15" s="128"/>
      <c r="O15" s="128"/>
      <c r="P15" s="128"/>
      <c r="Q15" s="128"/>
      <c r="R15" s="129"/>
      <c r="S15" s="131"/>
      <c r="T15" s="131"/>
      <c r="U15" s="132"/>
      <c r="V15" s="131"/>
      <c r="W15" s="131"/>
      <c r="X15" s="132"/>
      <c r="Y15" s="131"/>
      <c r="Z15" s="131"/>
      <c r="AA15" s="132"/>
      <c r="AB15" s="131"/>
      <c r="AC15" s="131"/>
      <c r="AD15" s="132"/>
      <c r="AE15" s="131"/>
      <c r="AF15" s="131"/>
      <c r="AG15" s="132"/>
      <c r="AH15" s="131"/>
      <c r="AI15" s="131"/>
      <c r="AJ15" s="132"/>
      <c r="AK15" s="132"/>
      <c r="AL15" s="133"/>
      <c r="AM15" s="133"/>
      <c r="AN15" s="127"/>
      <c r="AO15" s="130"/>
      <c r="AP15" s="130"/>
      <c r="AQ15" s="130"/>
      <c r="AR15" s="127"/>
      <c r="AS15" s="134"/>
      <c r="AT15" s="127"/>
      <c r="AU15" s="127"/>
      <c r="AV15" s="54"/>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row>
    <row r="16" spans="1:113" s="135" customFormat="1" ht="144" x14ac:dyDescent="0.2">
      <c r="A16" s="241" t="s">
        <v>365</v>
      </c>
      <c r="B16" s="244" t="s">
        <v>366</v>
      </c>
      <c r="C16" s="244" t="s">
        <v>359</v>
      </c>
      <c r="D16" s="238"/>
      <c r="E16" s="136" t="s">
        <v>367</v>
      </c>
      <c r="F16" s="206" t="s">
        <v>362</v>
      </c>
      <c r="G16" s="127"/>
      <c r="H16" s="128"/>
      <c r="I16" s="128"/>
      <c r="J16" s="129"/>
      <c r="K16" s="127"/>
      <c r="L16" s="130"/>
      <c r="M16" s="128"/>
      <c r="N16" s="128"/>
      <c r="O16" s="128"/>
      <c r="P16" s="128"/>
      <c r="Q16" s="128"/>
      <c r="R16" s="129"/>
      <c r="S16" s="131"/>
      <c r="T16" s="131"/>
      <c r="U16" s="132"/>
      <c r="V16" s="131"/>
      <c r="W16" s="131"/>
      <c r="X16" s="132"/>
      <c r="Y16" s="131"/>
      <c r="Z16" s="131"/>
      <c r="AA16" s="132"/>
      <c r="AB16" s="131"/>
      <c r="AC16" s="131"/>
      <c r="AD16" s="132"/>
      <c r="AE16" s="131"/>
      <c r="AF16" s="131"/>
      <c r="AG16" s="132"/>
      <c r="AH16" s="131"/>
      <c r="AI16" s="131"/>
      <c r="AJ16" s="132"/>
      <c r="AK16" s="132"/>
      <c r="AL16" s="133"/>
      <c r="AM16" s="133"/>
      <c r="AN16" s="127"/>
      <c r="AO16" s="130"/>
      <c r="AP16" s="130"/>
      <c r="AQ16" s="130"/>
      <c r="AR16" s="127"/>
      <c r="AS16" s="134"/>
      <c r="AT16" s="127"/>
      <c r="AU16" s="127"/>
      <c r="AV16" s="54"/>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row>
    <row r="17" spans="1:113" s="135" customFormat="1" ht="84" x14ac:dyDescent="0.2">
      <c r="A17" s="242"/>
      <c r="B17" s="245"/>
      <c r="C17" s="245"/>
      <c r="D17" s="239"/>
      <c r="E17" s="136" t="s">
        <v>368</v>
      </c>
      <c r="F17" s="206" t="s">
        <v>362</v>
      </c>
      <c r="G17" s="127"/>
      <c r="H17" s="128"/>
      <c r="I17" s="128"/>
      <c r="J17" s="129"/>
      <c r="K17" s="127"/>
      <c r="L17" s="130"/>
      <c r="M17" s="128"/>
      <c r="N17" s="128"/>
      <c r="O17" s="128"/>
      <c r="P17" s="128"/>
      <c r="Q17" s="128"/>
      <c r="R17" s="129"/>
      <c r="S17" s="131"/>
      <c r="T17" s="131"/>
      <c r="U17" s="132"/>
      <c r="V17" s="131"/>
      <c r="W17" s="131"/>
      <c r="X17" s="132"/>
      <c r="Y17" s="131"/>
      <c r="Z17" s="131"/>
      <c r="AA17" s="132"/>
      <c r="AB17" s="131"/>
      <c r="AC17" s="131"/>
      <c r="AD17" s="132"/>
      <c r="AE17" s="131"/>
      <c r="AF17" s="131"/>
      <c r="AG17" s="132"/>
      <c r="AH17" s="131"/>
      <c r="AI17" s="131"/>
      <c r="AJ17" s="132"/>
      <c r="AK17" s="132"/>
      <c r="AL17" s="133"/>
      <c r="AM17" s="133"/>
      <c r="AN17" s="127"/>
      <c r="AO17" s="130"/>
      <c r="AP17" s="130"/>
      <c r="AQ17" s="130"/>
      <c r="AR17" s="127"/>
      <c r="AS17" s="134"/>
      <c r="AT17" s="127"/>
      <c r="AU17" s="127"/>
      <c r="AV17" s="54"/>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row>
    <row r="18" spans="1:113" s="135" customFormat="1" ht="64.5" customHeight="1" x14ac:dyDescent="0.2">
      <c r="A18" s="243"/>
      <c r="B18" s="246"/>
      <c r="C18" s="246"/>
      <c r="D18" s="240"/>
      <c r="E18" s="136" t="s">
        <v>369</v>
      </c>
      <c r="F18" s="206" t="s">
        <v>362</v>
      </c>
      <c r="G18" s="127"/>
      <c r="H18" s="128"/>
      <c r="I18" s="128"/>
      <c r="J18" s="129"/>
      <c r="K18" s="127"/>
      <c r="L18" s="130"/>
      <c r="M18" s="128"/>
      <c r="N18" s="128"/>
      <c r="O18" s="128"/>
      <c r="P18" s="128"/>
      <c r="Q18" s="128"/>
      <c r="R18" s="129"/>
      <c r="S18" s="131"/>
      <c r="T18" s="131"/>
      <c r="U18" s="132"/>
      <c r="V18" s="131"/>
      <c r="W18" s="131"/>
      <c r="X18" s="132"/>
      <c r="Y18" s="131"/>
      <c r="Z18" s="131"/>
      <c r="AA18" s="132"/>
      <c r="AB18" s="131"/>
      <c r="AC18" s="131"/>
      <c r="AD18" s="132"/>
      <c r="AE18" s="131"/>
      <c r="AF18" s="131"/>
      <c r="AG18" s="132"/>
      <c r="AH18" s="131"/>
      <c r="AI18" s="131"/>
      <c r="AJ18" s="132"/>
      <c r="AK18" s="132"/>
      <c r="AL18" s="133"/>
      <c r="AM18" s="133"/>
      <c r="AN18" s="127"/>
      <c r="AO18" s="130"/>
      <c r="AP18" s="130"/>
      <c r="AQ18" s="130"/>
      <c r="AR18" s="127"/>
      <c r="AS18" s="134"/>
      <c r="AT18" s="127"/>
      <c r="AU18" s="127"/>
      <c r="AV18" s="54"/>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row>
    <row r="19" spans="1:113" s="135" customFormat="1" ht="132" x14ac:dyDescent="0.2">
      <c r="A19" s="137" t="s">
        <v>370</v>
      </c>
      <c r="B19" s="126" t="s">
        <v>371</v>
      </c>
      <c r="C19" s="126" t="s">
        <v>359</v>
      </c>
      <c r="D19" s="136"/>
      <c r="E19" s="136" t="s">
        <v>372</v>
      </c>
      <c r="F19" s="206" t="s">
        <v>362</v>
      </c>
      <c r="G19" s="127"/>
      <c r="H19" s="128"/>
      <c r="I19" s="128"/>
      <c r="J19" s="129"/>
      <c r="K19" s="127">
        <v>2</v>
      </c>
      <c r="L19" s="130">
        <v>5</v>
      </c>
      <c r="M19" s="128">
        <v>25</v>
      </c>
      <c r="N19" s="128">
        <v>60</v>
      </c>
      <c r="O19" s="128"/>
      <c r="P19" s="128">
        <v>700</v>
      </c>
      <c r="Q19" s="128">
        <v>280</v>
      </c>
      <c r="R19" s="129">
        <f>(K19*L19*M19*N19)+(K19*L19*P19)+(K19*L19*M19*O19)+(K19*L19*Q19)</f>
        <v>24800</v>
      </c>
      <c r="S19" s="131"/>
      <c r="T19" s="131"/>
      <c r="U19" s="132"/>
      <c r="V19" s="131"/>
      <c r="W19" s="131"/>
      <c r="X19" s="132"/>
      <c r="Y19" s="131"/>
      <c r="Z19" s="131"/>
      <c r="AA19" s="132"/>
      <c r="AB19" s="131"/>
      <c r="AC19" s="131"/>
      <c r="AD19" s="132"/>
      <c r="AE19" s="131">
        <v>50</v>
      </c>
      <c r="AF19" s="131">
        <v>15</v>
      </c>
      <c r="AG19" s="132">
        <f>AE19*AF19</f>
        <v>750</v>
      </c>
      <c r="AH19" s="131"/>
      <c r="AI19" s="131"/>
      <c r="AJ19" s="132"/>
      <c r="AK19" s="132"/>
      <c r="AL19" s="133">
        <f>AJ19+AG19+AD19+AA19+X19+U19+R19+J19+AK19</f>
        <v>25550</v>
      </c>
      <c r="AM19" s="133">
        <f>AL19</f>
        <v>25550</v>
      </c>
      <c r="AN19" s="127"/>
      <c r="AO19" s="130"/>
      <c r="AP19" s="130">
        <v>25550</v>
      </c>
      <c r="AQ19" s="130"/>
      <c r="AR19" s="127"/>
      <c r="AS19" s="138"/>
      <c r="AT19" s="127"/>
      <c r="AU19" s="130">
        <v>25550</v>
      </c>
      <c r="AV19" s="54"/>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row>
    <row r="20" spans="1:113" s="44" customFormat="1" ht="20.25" customHeight="1" x14ac:dyDescent="0.25">
      <c r="A20" s="232">
        <v>1.4</v>
      </c>
      <c r="B20" s="233"/>
      <c r="C20" s="232" t="s">
        <v>514</v>
      </c>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3"/>
      <c r="AS20" s="38"/>
      <c r="AT20" s="235"/>
      <c r="AU20" s="236"/>
      <c r="AV20" s="237"/>
    </row>
    <row r="21" spans="1:113" s="135" customFormat="1" ht="102" customHeight="1" x14ac:dyDescent="0.2">
      <c r="A21" s="137" t="s">
        <v>515</v>
      </c>
      <c r="B21" s="126" t="s">
        <v>516</v>
      </c>
      <c r="C21" s="126" t="s">
        <v>517</v>
      </c>
      <c r="D21" s="126"/>
      <c r="E21" s="126" t="s">
        <v>518</v>
      </c>
      <c r="F21" s="201" t="s">
        <v>479</v>
      </c>
      <c r="G21" s="127"/>
      <c r="H21" s="128"/>
      <c r="I21" s="128"/>
      <c r="J21" s="129"/>
      <c r="K21" s="127"/>
      <c r="L21" s="130"/>
      <c r="M21" s="128"/>
      <c r="N21" s="128"/>
      <c r="O21" s="128"/>
      <c r="P21" s="128"/>
      <c r="Q21" s="128"/>
      <c r="R21" s="129"/>
      <c r="S21" s="131"/>
      <c r="T21" s="131"/>
      <c r="U21" s="132"/>
      <c r="V21" s="131"/>
      <c r="W21" s="131"/>
      <c r="X21" s="132"/>
      <c r="Y21" s="131"/>
      <c r="Z21" s="131"/>
      <c r="AA21" s="132"/>
      <c r="AB21" s="131"/>
      <c r="AC21" s="131"/>
      <c r="AD21" s="132"/>
      <c r="AE21" s="131"/>
      <c r="AF21" s="131"/>
      <c r="AG21" s="132"/>
      <c r="AH21" s="131"/>
      <c r="AI21" s="131"/>
      <c r="AJ21" s="132"/>
      <c r="AK21" s="132"/>
      <c r="AL21" s="133"/>
      <c r="AM21" s="133"/>
      <c r="AN21" s="127"/>
      <c r="AO21" s="130"/>
      <c r="AP21" s="130"/>
      <c r="AQ21" s="130"/>
      <c r="AR21" s="127"/>
      <c r="AS21" s="139"/>
      <c r="AT21" s="127"/>
      <c r="AU21" s="127"/>
      <c r="AV21" s="54"/>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row>
    <row r="22" spans="1:113" s="31" customFormat="1" ht="12.75" customHeight="1" x14ac:dyDescent="0.25">
      <c r="A22" s="19"/>
      <c r="B22" s="18"/>
      <c r="C22" s="18"/>
      <c r="D22" s="20"/>
      <c r="E22" s="21"/>
      <c r="F22" s="22"/>
      <c r="G22" s="23"/>
      <c r="H22" s="24"/>
      <c r="I22" s="24"/>
      <c r="J22" s="25"/>
      <c r="K22" s="23"/>
      <c r="L22" s="26"/>
      <c r="M22" s="26"/>
      <c r="N22" s="26"/>
      <c r="O22" s="26"/>
      <c r="P22" s="26"/>
      <c r="Q22" s="26"/>
      <c r="R22" s="25"/>
      <c r="S22" s="27"/>
      <c r="T22" s="27"/>
      <c r="U22" s="25"/>
      <c r="V22" s="27"/>
      <c r="W22" s="27"/>
      <c r="X22" s="25"/>
      <c r="Y22" s="27"/>
      <c r="Z22" s="27"/>
      <c r="AA22" s="28"/>
      <c r="AB22" s="27"/>
      <c r="AC22" s="27"/>
      <c r="AD22" s="28"/>
      <c r="AE22" s="27"/>
      <c r="AF22" s="27"/>
      <c r="AG22" s="25"/>
      <c r="AH22" s="27"/>
      <c r="AI22" s="27"/>
      <c r="AJ22" s="25"/>
      <c r="AK22" s="25"/>
      <c r="AL22" s="29"/>
      <c r="AM22" s="30"/>
      <c r="AN22" s="27"/>
      <c r="AO22" s="27"/>
      <c r="AP22" s="27"/>
      <c r="AQ22" s="27"/>
      <c r="AR22" s="23"/>
      <c r="AS22" s="20"/>
      <c r="AT22" s="27"/>
      <c r="AU22" s="27"/>
    </row>
    <row r="23" spans="1:113" s="31" customFormat="1" ht="12.75" customHeight="1" x14ac:dyDescent="0.25">
      <c r="A23" s="19"/>
      <c r="B23" s="18"/>
      <c r="C23" s="18"/>
      <c r="D23" s="20"/>
      <c r="E23" s="21"/>
      <c r="F23" s="22"/>
      <c r="G23" s="23"/>
      <c r="H23" s="24"/>
      <c r="I23" s="24"/>
      <c r="J23" s="25"/>
      <c r="K23" s="23"/>
      <c r="L23" s="26"/>
      <c r="M23" s="26"/>
      <c r="N23" s="26"/>
      <c r="O23" s="26"/>
      <c r="P23" s="26"/>
      <c r="Q23" s="26"/>
      <c r="R23" s="25"/>
      <c r="S23" s="27"/>
      <c r="T23" s="27"/>
      <c r="U23" s="25"/>
      <c r="V23" s="27"/>
      <c r="W23" s="27"/>
      <c r="X23" s="25"/>
      <c r="Y23" s="27"/>
      <c r="Z23" s="27"/>
      <c r="AA23" s="28"/>
      <c r="AB23" s="27"/>
      <c r="AC23" s="27"/>
      <c r="AD23" s="28"/>
      <c r="AE23" s="27"/>
      <c r="AF23" s="27"/>
      <c r="AG23" s="25"/>
      <c r="AH23" s="27"/>
      <c r="AI23" s="27"/>
      <c r="AJ23" s="25"/>
      <c r="AK23" s="25"/>
      <c r="AL23" s="29"/>
      <c r="AM23" s="30"/>
      <c r="AN23" s="27"/>
      <c r="AO23" s="27"/>
      <c r="AP23" s="27"/>
      <c r="AQ23" s="27"/>
      <c r="AR23" s="23"/>
      <c r="AS23" s="20"/>
      <c r="AT23" s="27"/>
      <c r="AU23" s="27"/>
    </row>
    <row r="24" spans="1:113" s="31" customFormat="1" ht="12.75" customHeight="1" x14ac:dyDescent="0.25">
      <c r="A24" s="19"/>
      <c r="B24" s="18"/>
      <c r="C24" s="18"/>
      <c r="D24" s="20"/>
      <c r="E24" s="21"/>
      <c r="F24" s="22"/>
      <c r="G24" s="23"/>
      <c r="H24" s="24"/>
      <c r="I24" s="24"/>
      <c r="J24" s="25"/>
      <c r="K24" s="23"/>
      <c r="L24" s="26"/>
      <c r="M24" s="26"/>
      <c r="N24" s="26"/>
      <c r="O24" s="26"/>
      <c r="P24" s="26"/>
      <c r="Q24" s="26"/>
      <c r="R24" s="25"/>
      <c r="S24" s="27"/>
      <c r="T24" s="27"/>
      <c r="U24" s="25"/>
      <c r="V24" s="27"/>
      <c r="W24" s="27"/>
      <c r="X24" s="25"/>
      <c r="Y24" s="27"/>
      <c r="Z24" s="27"/>
      <c r="AA24" s="28"/>
      <c r="AB24" s="27"/>
      <c r="AC24" s="27"/>
      <c r="AD24" s="28"/>
      <c r="AE24" s="27"/>
      <c r="AF24" s="27"/>
      <c r="AG24" s="25"/>
      <c r="AH24" s="27"/>
      <c r="AI24" s="27"/>
      <c r="AJ24" s="25"/>
      <c r="AK24" s="25"/>
      <c r="AL24" s="29"/>
      <c r="AM24" s="30"/>
      <c r="AN24" s="27"/>
      <c r="AO24" s="27"/>
      <c r="AP24" s="27"/>
      <c r="AQ24" s="27"/>
      <c r="AR24" s="23"/>
      <c r="AS24" s="20"/>
      <c r="AT24" s="27"/>
      <c r="AU24" s="27"/>
    </row>
    <row r="25" spans="1:113" s="31" customFormat="1" ht="12.75" customHeight="1" x14ac:dyDescent="0.25">
      <c r="A25" s="19"/>
      <c r="B25" s="18"/>
      <c r="C25" s="18"/>
      <c r="D25" s="20"/>
      <c r="E25" s="21"/>
      <c r="F25" s="22"/>
      <c r="G25" s="23"/>
      <c r="H25" s="24"/>
      <c r="I25" s="24"/>
      <c r="J25" s="25"/>
      <c r="K25" s="23"/>
      <c r="L25" s="26"/>
      <c r="M25" s="26"/>
      <c r="N25" s="26"/>
      <c r="O25" s="26"/>
      <c r="P25" s="26"/>
      <c r="Q25" s="26"/>
      <c r="R25" s="25"/>
      <c r="S25" s="27"/>
      <c r="T25" s="27"/>
      <c r="U25" s="25"/>
      <c r="V25" s="27"/>
      <c r="W25" s="27"/>
      <c r="X25" s="25"/>
      <c r="Y25" s="27"/>
      <c r="Z25" s="27"/>
      <c r="AA25" s="28"/>
      <c r="AB25" s="27"/>
      <c r="AC25" s="27"/>
      <c r="AD25" s="28"/>
      <c r="AE25" s="27"/>
      <c r="AF25" s="27"/>
      <c r="AG25" s="25"/>
      <c r="AH25" s="27"/>
      <c r="AI25" s="27"/>
      <c r="AJ25" s="25"/>
      <c r="AK25" s="25"/>
      <c r="AL25" s="29"/>
      <c r="AM25" s="30"/>
      <c r="AN25" s="27"/>
      <c r="AO25" s="27"/>
      <c r="AP25" s="27"/>
      <c r="AQ25" s="27"/>
      <c r="AR25" s="23"/>
      <c r="AS25" s="20"/>
      <c r="AT25" s="27"/>
      <c r="AU25" s="27"/>
    </row>
    <row r="26" spans="1:113" s="31" customFormat="1" ht="12.75" customHeight="1" x14ac:dyDescent="0.25">
      <c r="A26" s="19"/>
      <c r="B26" s="18"/>
      <c r="C26" s="18"/>
      <c r="D26" s="20"/>
      <c r="E26" s="21"/>
      <c r="F26" s="22"/>
      <c r="G26" s="23"/>
      <c r="H26" s="24"/>
      <c r="I26" s="24"/>
      <c r="J26" s="25"/>
      <c r="K26" s="23"/>
      <c r="L26" s="26"/>
      <c r="M26" s="26"/>
      <c r="N26" s="26"/>
      <c r="O26" s="26"/>
      <c r="P26" s="26"/>
      <c r="Q26" s="26"/>
      <c r="R26" s="25"/>
      <c r="S26" s="27"/>
      <c r="T26" s="27"/>
      <c r="U26" s="25"/>
      <c r="V26" s="27"/>
      <c r="W26" s="27"/>
      <c r="X26" s="25"/>
      <c r="Y26" s="27"/>
      <c r="Z26" s="27"/>
      <c r="AA26" s="28"/>
      <c r="AB26" s="27"/>
      <c r="AC26" s="27"/>
      <c r="AD26" s="28"/>
      <c r="AE26" s="27"/>
      <c r="AF26" s="27"/>
      <c r="AG26" s="25"/>
      <c r="AH26" s="27"/>
      <c r="AI26" s="27"/>
      <c r="AJ26" s="25"/>
      <c r="AK26" s="25"/>
      <c r="AL26" s="29"/>
      <c r="AM26" s="30"/>
      <c r="AN26" s="27"/>
      <c r="AO26" s="27"/>
      <c r="AP26" s="27"/>
      <c r="AQ26" s="27"/>
      <c r="AR26" s="23"/>
      <c r="AS26" s="20"/>
      <c r="AT26" s="27"/>
      <c r="AU26" s="27"/>
    </row>
    <row r="27" spans="1:113" s="31" customFormat="1" ht="12.75" customHeight="1" x14ac:dyDescent="0.25">
      <c r="A27" s="19"/>
      <c r="B27" s="18"/>
      <c r="C27" s="18"/>
      <c r="D27" s="20"/>
      <c r="E27" s="21"/>
      <c r="F27" s="22"/>
      <c r="G27" s="23"/>
      <c r="H27" s="24"/>
      <c r="I27" s="24"/>
      <c r="J27" s="25"/>
      <c r="K27" s="23"/>
      <c r="L27" s="26"/>
      <c r="M27" s="26"/>
      <c r="N27" s="26"/>
      <c r="O27" s="26"/>
      <c r="P27" s="26"/>
      <c r="Q27" s="26"/>
      <c r="R27" s="25"/>
      <c r="S27" s="27"/>
      <c r="T27" s="27"/>
      <c r="U27" s="25"/>
      <c r="V27" s="27"/>
      <c r="W27" s="27"/>
      <c r="X27" s="25"/>
      <c r="Y27" s="27"/>
      <c r="Z27" s="27"/>
      <c r="AA27" s="28"/>
      <c r="AB27" s="27"/>
      <c r="AC27" s="27"/>
      <c r="AD27" s="28"/>
      <c r="AE27" s="27"/>
      <c r="AF27" s="27"/>
      <c r="AG27" s="25"/>
      <c r="AH27" s="27"/>
      <c r="AI27" s="27"/>
      <c r="AJ27" s="25"/>
      <c r="AK27" s="25"/>
      <c r="AL27" s="29"/>
      <c r="AM27" s="30"/>
      <c r="AN27" s="27"/>
      <c r="AO27" s="27"/>
      <c r="AP27" s="27"/>
      <c r="AQ27" s="27"/>
      <c r="AR27" s="23"/>
      <c r="AS27" s="20"/>
      <c r="AT27" s="27"/>
      <c r="AU27" s="27"/>
    </row>
    <row r="28" spans="1:113" s="31" customFormat="1" ht="12.75" customHeight="1" x14ac:dyDescent="0.25">
      <c r="A28" s="19"/>
      <c r="B28" s="18"/>
      <c r="C28" s="18"/>
      <c r="D28" s="20"/>
      <c r="E28" s="21"/>
      <c r="F28" s="22"/>
      <c r="G28" s="23"/>
      <c r="H28" s="24"/>
      <c r="I28" s="24"/>
      <c r="J28" s="25"/>
      <c r="K28" s="23"/>
      <c r="L28" s="26"/>
      <c r="M28" s="26"/>
      <c r="N28" s="26"/>
      <c r="O28" s="26"/>
      <c r="P28" s="26"/>
      <c r="Q28" s="26"/>
      <c r="R28" s="25"/>
      <c r="S28" s="27"/>
      <c r="T28" s="27"/>
      <c r="U28" s="25"/>
      <c r="V28" s="27"/>
      <c r="W28" s="27"/>
      <c r="X28" s="25"/>
      <c r="Y28" s="27"/>
      <c r="Z28" s="27"/>
      <c r="AA28" s="28"/>
      <c r="AB28" s="27"/>
      <c r="AC28" s="27"/>
      <c r="AD28" s="28"/>
      <c r="AE28" s="27"/>
      <c r="AF28" s="27"/>
      <c r="AG28" s="25"/>
      <c r="AH28" s="27"/>
      <c r="AI28" s="27"/>
      <c r="AJ28" s="25"/>
      <c r="AK28" s="25"/>
      <c r="AL28" s="29"/>
      <c r="AM28" s="30"/>
      <c r="AN28" s="27"/>
      <c r="AO28" s="27"/>
      <c r="AP28" s="27"/>
      <c r="AQ28" s="27"/>
      <c r="AR28" s="23"/>
      <c r="AS28" s="20"/>
      <c r="AT28" s="27"/>
      <c r="AU28" s="27"/>
    </row>
    <row r="29" spans="1:113" s="31" customFormat="1" x14ac:dyDescent="0.25">
      <c r="A29" s="19"/>
      <c r="B29" s="18"/>
      <c r="C29" s="18"/>
      <c r="D29" s="20"/>
      <c r="E29" s="21"/>
      <c r="F29" s="22"/>
      <c r="G29" s="23"/>
      <c r="H29" s="24"/>
      <c r="I29" s="24"/>
      <c r="J29" s="25"/>
      <c r="K29" s="23"/>
      <c r="L29" s="26"/>
      <c r="M29" s="26"/>
      <c r="N29" s="26"/>
      <c r="O29" s="26"/>
      <c r="P29" s="26"/>
      <c r="Q29" s="26"/>
      <c r="R29" s="25"/>
      <c r="S29" s="27"/>
      <c r="T29" s="27"/>
      <c r="U29" s="25"/>
      <c r="V29" s="27"/>
      <c r="W29" s="27"/>
      <c r="X29" s="25"/>
      <c r="Y29" s="27"/>
      <c r="Z29" s="27"/>
      <c r="AA29" s="28"/>
      <c r="AB29" s="27"/>
      <c r="AC29" s="27"/>
      <c r="AD29" s="28"/>
      <c r="AE29" s="27"/>
      <c r="AF29" s="27"/>
      <c r="AG29" s="25"/>
      <c r="AH29" s="27"/>
      <c r="AI29" s="27"/>
      <c r="AJ29" s="25"/>
      <c r="AK29" s="25"/>
      <c r="AL29" s="29"/>
      <c r="AM29" s="30"/>
      <c r="AN29" s="27"/>
      <c r="AO29" s="27"/>
      <c r="AP29" s="27"/>
      <c r="AQ29" s="27"/>
      <c r="AR29" s="23"/>
      <c r="AS29" s="20"/>
      <c r="AT29" s="27"/>
      <c r="AU29" s="27"/>
    </row>
    <row r="30" spans="1:113" s="31" customFormat="1" x14ac:dyDescent="0.25">
      <c r="A30" s="19"/>
      <c r="B30" s="18"/>
      <c r="C30" s="18"/>
      <c r="D30" s="20"/>
      <c r="E30" s="21"/>
      <c r="F30" s="22"/>
      <c r="G30" s="23"/>
      <c r="H30" s="24"/>
      <c r="I30" s="24"/>
      <c r="J30" s="25"/>
      <c r="K30" s="23"/>
      <c r="L30" s="26"/>
      <c r="M30" s="26"/>
      <c r="N30" s="26"/>
      <c r="O30" s="26"/>
      <c r="P30" s="26"/>
      <c r="Q30" s="26"/>
      <c r="R30" s="25"/>
      <c r="S30" s="27"/>
      <c r="T30" s="27"/>
      <c r="U30" s="25"/>
      <c r="V30" s="27"/>
      <c r="W30" s="27"/>
      <c r="X30" s="25"/>
      <c r="Y30" s="27"/>
      <c r="Z30" s="27"/>
      <c r="AA30" s="28"/>
      <c r="AB30" s="27"/>
      <c r="AC30" s="27"/>
      <c r="AD30" s="28"/>
      <c r="AE30" s="27"/>
      <c r="AF30" s="27"/>
      <c r="AG30" s="25"/>
      <c r="AH30" s="27"/>
      <c r="AI30" s="27"/>
      <c r="AJ30" s="25"/>
      <c r="AK30" s="25"/>
      <c r="AL30" s="29"/>
      <c r="AM30" s="30"/>
      <c r="AN30" s="27"/>
      <c r="AO30" s="27"/>
      <c r="AP30" s="27"/>
      <c r="AQ30" s="27"/>
      <c r="AR30" s="23"/>
      <c r="AS30" s="20"/>
      <c r="AT30" s="27"/>
      <c r="AU30" s="27"/>
    </row>
    <row r="31" spans="1:113" s="31" customFormat="1" x14ac:dyDescent="0.25">
      <c r="A31" s="19"/>
      <c r="B31" s="18"/>
      <c r="C31" s="19"/>
      <c r="D31" s="20"/>
      <c r="E31" s="21"/>
      <c r="F31" s="22"/>
      <c r="G31" s="23"/>
      <c r="H31" s="24"/>
      <c r="I31" s="24"/>
      <c r="J31" s="25"/>
      <c r="K31" s="23"/>
      <c r="L31" s="26"/>
      <c r="M31" s="26"/>
      <c r="N31" s="26"/>
      <c r="O31" s="26"/>
      <c r="P31" s="26"/>
      <c r="Q31" s="26"/>
      <c r="R31" s="25"/>
      <c r="S31" s="27"/>
      <c r="T31" s="27"/>
      <c r="U31" s="25"/>
      <c r="V31" s="27"/>
      <c r="W31" s="27"/>
      <c r="X31" s="25"/>
      <c r="Y31" s="27"/>
      <c r="Z31" s="27"/>
      <c r="AA31" s="28"/>
      <c r="AB31" s="27"/>
      <c r="AC31" s="27"/>
      <c r="AD31" s="28"/>
      <c r="AE31" s="27"/>
      <c r="AF31" s="27"/>
      <c r="AG31" s="25"/>
      <c r="AH31" s="27"/>
      <c r="AI31" s="27"/>
      <c r="AJ31" s="25"/>
      <c r="AK31" s="25"/>
      <c r="AL31" s="29"/>
      <c r="AM31" s="30"/>
      <c r="AN31" s="27"/>
      <c r="AO31" s="27"/>
      <c r="AP31" s="27"/>
      <c r="AQ31" s="27"/>
      <c r="AR31" s="23"/>
      <c r="AS31" s="20"/>
      <c r="AT31" s="27"/>
      <c r="AU31" s="27"/>
    </row>
    <row r="32" spans="1:113" s="31" customFormat="1" x14ac:dyDescent="0.25">
      <c r="A32" s="19"/>
      <c r="B32" s="18"/>
      <c r="C32" s="19"/>
      <c r="D32" s="20"/>
      <c r="E32" s="21"/>
      <c r="F32" s="22"/>
      <c r="G32" s="23"/>
      <c r="H32" s="24"/>
      <c r="I32" s="24"/>
      <c r="J32" s="25"/>
      <c r="K32" s="23"/>
      <c r="L32" s="26"/>
      <c r="M32" s="26"/>
      <c r="N32" s="26"/>
      <c r="O32" s="26"/>
      <c r="P32" s="26"/>
      <c r="Q32" s="26"/>
      <c r="R32" s="25"/>
      <c r="S32" s="27"/>
      <c r="T32" s="27"/>
      <c r="U32" s="25"/>
      <c r="V32" s="27"/>
      <c r="W32" s="27"/>
      <c r="X32" s="25"/>
      <c r="Y32" s="27"/>
      <c r="Z32" s="27"/>
      <c r="AA32" s="28"/>
      <c r="AB32" s="27"/>
      <c r="AC32" s="27"/>
      <c r="AD32" s="28"/>
      <c r="AE32" s="27"/>
      <c r="AF32" s="27"/>
      <c r="AG32" s="25"/>
      <c r="AH32" s="27"/>
      <c r="AI32" s="27"/>
      <c r="AJ32" s="25"/>
      <c r="AK32" s="25"/>
      <c r="AL32" s="29"/>
      <c r="AM32" s="30"/>
      <c r="AN32" s="27"/>
      <c r="AO32" s="27"/>
      <c r="AP32" s="27"/>
      <c r="AQ32" s="27"/>
      <c r="AR32" s="23"/>
      <c r="AS32" s="20"/>
      <c r="AT32" s="27"/>
      <c r="AU32" s="27"/>
    </row>
    <row r="33" spans="1:47" s="31" customFormat="1" x14ac:dyDescent="0.25">
      <c r="A33" s="19"/>
      <c r="B33" s="18"/>
      <c r="C33" s="19"/>
      <c r="D33" s="20"/>
      <c r="E33" s="21"/>
      <c r="F33" s="22"/>
      <c r="G33" s="23"/>
      <c r="H33" s="24"/>
      <c r="I33" s="24"/>
      <c r="J33" s="25"/>
      <c r="K33" s="23"/>
      <c r="L33" s="26"/>
      <c r="M33" s="26"/>
      <c r="N33" s="26"/>
      <c r="O33" s="26"/>
      <c r="P33" s="26"/>
      <c r="Q33" s="26"/>
      <c r="R33" s="25"/>
      <c r="S33" s="27"/>
      <c r="T33" s="27"/>
      <c r="U33" s="25"/>
      <c r="V33" s="27"/>
      <c r="W33" s="27"/>
      <c r="X33" s="25"/>
      <c r="Y33" s="27"/>
      <c r="Z33" s="27"/>
      <c r="AA33" s="28"/>
      <c r="AB33" s="27"/>
      <c r="AC33" s="27"/>
      <c r="AD33" s="28"/>
      <c r="AE33" s="27"/>
      <c r="AF33" s="27"/>
      <c r="AG33" s="25"/>
      <c r="AH33" s="27"/>
      <c r="AI33" s="27"/>
      <c r="AJ33" s="25"/>
      <c r="AK33" s="25"/>
      <c r="AL33" s="29"/>
      <c r="AM33" s="30"/>
      <c r="AN33" s="27"/>
      <c r="AO33" s="27"/>
      <c r="AP33" s="27"/>
      <c r="AQ33" s="27"/>
      <c r="AR33" s="23"/>
      <c r="AS33" s="20"/>
      <c r="AT33" s="27"/>
      <c r="AU33" s="27"/>
    </row>
    <row r="34" spans="1:47" s="31" customFormat="1" x14ac:dyDescent="0.25">
      <c r="A34" s="19"/>
      <c r="B34" s="18"/>
      <c r="C34" s="19"/>
      <c r="D34" s="20"/>
      <c r="E34" s="21"/>
      <c r="F34" s="22"/>
      <c r="G34" s="23"/>
      <c r="H34" s="24"/>
      <c r="I34" s="24"/>
      <c r="J34" s="25"/>
      <c r="K34" s="23"/>
      <c r="L34" s="26"/>
      <c r="M34" s="26"/>
      <c r="N34" s="26"/>
      <c r="O34" s="26"/>
      <c r="P34" s="26"/>
      <c r="Q34" s="26"/>
      <c r="R34" s="25"/>
      <c r="S34" s="27"/>
      <c r="T34" s="27"/>
      <c r="U34" s="25"/>
      <c r="V34" s="27"/>
      <c r="W34" s="27"/>
      <c r="X34" s="25"/>
      <c r="Y34" s="27"/>
      <c r="Z34" s="27"/>
      <c r="AA34" s="28"/>
      <c r="AB34" s="27"/>
      <c r="AC34" s="27"/>
      <c r="AD34" s="28"/>
      <c r="AE34" s="27"/>
      <c r="AF34" s="27"/>
      <c r="AG34" s="25"/>
      <c r="AH34" s="27"/>
      <c r="AI34" s="27"/>
      <c r="AJ34" s="25"/>
      <c r="AK34" s="25"/>
      <c r="AL34" s="29"/>
      <c r="AM34" s="30"/>
      <c r="AN34" s="27"/>
      <c r="AO34" s="27"/>
      <c r="AP34" s="27"/>
      <c r="AQ34" s="27"/>
      <c r="AR34" s="23"/>
      <c r="AS34" s="20"/>
      <c r="AT34" s="27"/>
      <c r="AU34" s="27"/>
    </row>
    <row r="35" spans="1:47" s="31" customFormat="1" x14ac:dyDescent="0.25">
      <c r="A35" s="19"/>
      <c r="B35" s="18"/>
      <c r="C35" s="19"/>
      <c r="D35" s="20"/>
      <c r="E35" s="21"/>
      <c r="F35" s="22"/>
      <c r="G35" s="23"/>
      <c r="H35" s="24"/>
      <c r="I35" s="24"/>
      <c r="J35" s="25"/>
      <c r="K35" s="23"/>
      <c r="L35" s="26"/>
      <c r="M35" s="26"/>
      <c r="N35" s="26"/>
      <c r="O35" s="26"/>
      <c r="P35" s="26"/>
      <c r="Q35" s="26"/>
      <c r="R35" s="25"/>
      <c r="S35" s="27"/>
      <c r="T35" s="27"/>
      <c r="U35" s="25"/>
      <c r="V35" s="27"/>
      <c r="W35" s="27"/>
      <c r="X35" s="25"/>
      <c r="Y35" s="27"/>
      <c r="Z35" s="27"/>
      <c r="AA35" s="28"/>
      <c r="AB35" s="27"/>
      <c r="AC35" s="27"/>
      <c r="AD35" s="28"/>
      <c r="AE35" s="27"/>
      <c r="AF35" s="27"/>
      <c r="AG35" s="25"/>
      <c r="AH35" s="27"/>
      <c r="AI35" s="27"/>
      <c r="AJ35" s="25"/>
      <c r="AK35" s="25"/>
      <c r="AL35" s="29"/>
      <c r="AM35" s="30"/>
      <c r="AN35" s="27"/>
      <c r="AO35" s="27"/>
      <c r="AP35" s="27"/>
      <c r="AQ35" s="27"/>
      <c r="AR35" s="23"/>
      <c r="AS35" s="20"/>
      <c r="AT35" s="27"/>
      <c r="AU35" s="27"/>
    </row>
    <row r="36" spans="1:47" s="31" customFormat="1" x14ac:dyDescent="0.25">
      <c r="A36" s="19"/>
      <c r="B36" s="18"/>
      <c r="C36" s="19"/>
      <c r="D36" s="20"/>
      <c r="E36" s="21"/>
      <c r="F36" s="22"/>
      <c r="G36" s="23"/>
      <c r="H36" s="24"/>
      <c r="I36" s="24"/>
      <c r="J36" s="25"/>
      <c r="K36" s="23"/>
      <c r="L36" s="26"/>
      <c r="M36" s="26"/>
      <c r="N36" s="26"/>
      <c r="O36" s="26"/>
      <c r="P36" s="26"/>
      <c r="Q36" s="26"/>
      <c r="R36" s="25"/>
      <c r="S36" s="27"/>
      <c r="T36" s="27"/>
      <c r="U36" s="25"/>
      <c r="V36" s="27"/>
      <c r="W36" s="27"/>
      <c r="X36" s="25"/>
      <c r="Y36" s="27"/>
      <c r="Z36" s="27"/>
      <c r="AA36" s="28"/>
      <c r="AB36" s="27"/>
      <c r="AC36" s="27"/>
      <c r="AD36" s="28"/>
      <c r="AE36" s="27"/>
      <c r="AF36" s="27"/>
      <c r="AG36" s="25"/>
      <c r="AH36" s="27"/>
      <c r="AI36" s="27"/>
      <c r="AJ36" s="25"/>
      <c r="AK36" s="25"/>
      <c r="AL36" s="29"/>
      <c r="AM36" s="30"/>
      <c r="AN36" s="27"/>
      <c r="AO36" s="27"/>
      <c r="AP36" s="27"/>
      <c r="AQ36" s="27"/>
      <c r="AR36" s="23"/>
      <c r="AS36" s="20"/>
      <c r="AT36" s="27"/>
      <c r="AU36" s="27"/>
    </row>
    <row r="37" spans="1:47" s="31" customFormat="1" x14ac:dyDescent="0.25">
      <c r="A37" s="19"/>
      <c r="B37" s="18"/>
      <c r="C37" s="19"/>
      <c r="D37" s="20"/>
      <c r="E37" s="21"/>
      <c r="F37" s="22"/>
      <c r="G37" s="23"/>
      <c r="H37" s="24"/>
      <c r="I37" s="24"/>
      <c r="J37" s="25"/>
      <c r="K37" s="23"/>
      <c r="L37" s="26"/>
      <c r="M37" s="26"/>
      <c r="N37" s="26"/>
      <c r="O37" s="26"/>
      <c r="P37" s="26"/>
      <c r="Q37" s="26"/>
      <c r="R37" s="25"/>
      <c r="S37" s="27"/>
      <c r="T37" s="27"/>
      <c r="U37" s="25"/>
      <c r="V37" s="27"/>
      <c r="W37" s="27"/>
      <c r="X37" s="25"/>
      <c r="Y37" s="27"/>
      <c r="Z37" s="27"/>
      <c r="AA37" s="28"/>
      <c r="AB37" s="27"/>
      <c r="AC37" s="27"/>
      <c r="AD37" s="28"/>
      <c r="AE37" s="27"/>
      <c r="AF37" s="27"/>
      <c r="AG37" s="25"/>
      <c r="AH37" s="27"/>
      <c r="AI37" s="27"/>
      <c r="AJ37" s="25"/>
      <c r="AK37" s="25"/>
      <c r="AL37" s="29"/>
      <c r="AM37" s="30"/>
      <c r="AN37" s="27"/>
      <c r="AO37" s="27"/>
      <c r="AP37" s="27"/>
      <c r="AQ37" s="27"/>
      <c r="AR37" s="23"/>
      <c r="AS37" s="20"/>
      <c r="AT37" s="27"/>
      <c r="AU37" s="27"/>
    </row>
    <row r="38" spans="1:47" s="31" customFormat="1" x14ac:dyDescent="0.25">
      <c r="A38" s="19"/>
      <c r="B38" s="18"/>
      <c r="C38" s="19"/>
      <c r="D38" s="20"/>
      <c r="E38" s="21"/>
      <c r="F38" s="22"/>
      <c r="G38" s="23"/>
      <c r="H38" s="24"/>
      <c r="I38" s="24"/>
      <c r="J38" s="25"/>
      <c r="K38" s="23"/>
      <c r="L38" s="26"/>
      <c r="M38" s="26"/>
      <c r="N38" s="26"/>
      <c r="O38" s="26"/>
      <c r="P38" s="26"/>
      <c r="Q38" s="26"/>
      <c r="R38" s="25"/>
      <c r="S38" s="27"/>
      <c r="T38" s="27"/>
      <c r="U38" s="25"/>
      <c r="V38" s="27"/>
      <c r="W38" s="27"/>
      <c r="X38" s="25"/>
      <c r="Y38" s="27"/>
      <c r="Z38" s="27"/>
      <c r="AA38" s="28"/>
      <c r="AB38" s="27"/>
      <c r="AC38" s="27"/>
      <c r="AD38" s="28"/>
      <c r="AE38" s="27"/>
      <c r="AF38" s="27"/>
      <c r="AG38" s="25"/>
      <c r="AH38" s="27"/>
      <c r="AI38" s="27"/>
      <c r="AJ38" s="25"/>
      <c r="AK38" s="25"/>
      <c r="AL38" s="29"/>
      <c r="AM38" s="30"/>
      <c r="AN38" s="27"/>
      <c r="AO38" s="27"/>
      <c r="AP38" s="27"/>
      <c r="AQ38" s="27"/>
      <c r="AR38" s="23"/>
      <c r="AS38" s="20"/>
      <c r="AT38" s="27"/>
      <c r="AU38" s="27"/>
    </row>
    <row r="39" spans="1:47" s="31" customFormat="1" x14ac:dyDescent="0.25">
      <c r="A39" s="19"/>
      <c r="B39" s="18"/>
      <c r="C39" s="19"/>
      <c r="D39" s="20"/>
      <c r="E39" s="21"/>
      <c r="F39" s="22"/>
      <c r="G39" s="23"/>
      <c r="H39" s="24"/>
      <c r="I39" s="24"/>
      <c r="J39" s="25"/>
      <c r="K39" s="23"/>
      <c r="L39" s="26"/>
      <c r="M39" s="26"/>
      <c r="N39" s="26"/>
      <c r="O39" s="26"/>
      <c r="P39" s="26"/>
      <c r="Q39" s="26"/>
      <c r="R39" s="25"/>
      <c r="S39" s="27"/>
      <c r="T39" s="27"/>
      <c r="U39" s="25"/>
      <c r="V39" s="27"/>
      <c r="W39" s="27"/>
      <c r="X39" s="25"/>
      <c r="Y39" s="27"/>
      <c r="Z39" s="27"/>
      <c r="AA39" s="28"/>
      <c r="AB39" s="27"/>
      <c r="AC39" s="27"/>
      <c r="AD39" s="28"/>
      <c r="AE39" s="27"/>
      <c r="AF39" s="27"/>
      <c r="AG39" s="25"/>
      <c r="AH39" s="27"/>
      <c r="AI39" s="27"/>
      <c r="AJ39" s="25"/>
      <c r="AK39" s="25"/>
      <c r="AL39" s="29"/>
      <c r="AM39" s="30"/>
      <c r="AN39" s="27"/>
      <c r="AO39" s="27"/>
      <c r="AP39" s="27"/>
      <c r="AQ39" s="27"/>
      <c r="AR39" s="23"/>
      <c r="AS39" s="20"/>
      <c r="AT39" s="27"/>
      <c r="AU39" s="27"/>
    </row>
    <row r="40" spans="1:47" s="31" customFormat="1" x14ac:dyDescent="0.25">
      <c r="A40" s="19"/>
      <c r="B40" s="18"/>
      <c r="C40" s="19"/>
      <c r="D40" s="20"/>
      <c r="E40" s="21"/>
      <c r="F40" s="22"/>
      <c r="G40" s="23"/>
      <c r="H40" s="24"/>
      <c r="I40" s="24"/>
      <c r="J40" s="25"/>
      <c r="K40" s="23"/>
      <c r="L40" s="26"/>
      <c r="M40" s="26"/>
      <c r="N40" s="26"/>
      <c r="O40" s="26"/>
      <c r="P40" s="26"/>
      <c r="Q40" s="26"/>
      <c r="R40" s="25"/>
      <c r="S40" s="27"/>
      <c r="T40" s="27"/>
      <c r="U40" s="25"/>
      <c r="V40" s="27"/>
      <c r="W40" s="27"/>
      <c r="X40" s="25"/>
      <c r="Y40" s="27"/>
      <c r="Z40" s="27"/>
      <c r="AA40" s="28"/>
      <c r="AB40" s="27"/>
      <c r="AC40" s="27"/>
      <c r="AD40" s="28"/>
      <c r="AE40" s="27"/>
      <c r="AF40" s="27"/>
      <c r="AG40" s="25"/>
      <c r="AH40" s="27"/>
      <c r="AI40" s="27"/>
      <c r="AJ40" s="25"/>
      <c r="AK40" s="25"/>
      <c r="AL40" s="29"/>
      <c r="AM40" s="30"/>
      <c r="AN40" s="27"/>
      <c r="AO40" s="27"/>
      <c r="AP40" s="27"/>
      <c r="AQ40" s="27"/>
      <c r="AR40" s="23"/>
      <c r="AS40" s="20"/>
      <c r="AT40" s="27"/>
      <c r="AU40" s="27"/>
    </row>
    <row r="41" spans="1:47" s="31" customFormat="1" x14ac:dyDescent="0.25">
      <c r="A41" s="19"/>
      <c r="B41" s="18"/>
      <c r="C41" s="19"/>
      <c r="D41" s="20"/>
      <c r="E41" s="21"/>
      <c r="F41" s="22"/>
      <c r="G41" s="23"/>
      <c r="H41" s="24"/>
      <c r="I41" s="24"/>
      <c r="J41" s="25"/>
      <c r="K41" s="23"/>
      <c r="L41" s="26"/>
      <c r="M41" s="26"/>
      <c r="N41" s="26"/>
      <c r="O41" s="26"/>
      <c r="P41" s="26"/>
      <c r="Q41" s="26"/>
      <c r="R41" s="25"/>
      <c r="S41" s="27"/>
      <c r="T41" s="27"/>
      <c r="U41" s="25"/>
      <c r="V41" s="27"/>
      <c r="W41" s="27"/>
      <c r="X41" s="25"/>
      <c r="Y41" s="27"/>
      <c r="Z41" s="27"/>
      <c r="AA41" s="28"/>
      <c r="AB41" s="27"/>
      <c r="AC41" s="27"/>
      <c r="AD41" s="28"/>
      <c r="AE41" s="27"/>
      <c r="AF41" s="27"/>
      <c r="AG41" s="25"/>
      <c r="AH41" s="27"/>
      <c r="AI41" s="27"/>
      <c r="AJ41" s="25"/>
      <c r="AK41" s="25"/>
      <c r="AL41" s="29"/>
      <c r="AM41" s="30"/>
      <c r="AN41" s="27"/>
      <c r="AO41" s="27"/>
      <c r="AP41" s="27"/>
      <c r="AQ41" s="27"/>
      <c r="AR41" s="23"/>
      <c r="AS41" s="20"/>
      <c r="AT41" s="27"/>
      <c r="AU41" s="27"/>
    </row>
    <row r="42" spans="1:47" s="31" customFormat="1" x14ac:dyDescent="0.25">
      <c r="A42" s="19"/>
      <c r="B42" s="18"/>
      <c r="C42" s="19"/>
      <c r="D42" s="20"/>
      <c r="E42" s="21"/>
      <c r="F42" s="22"/>
      <c r="G42" s="23"/>
      <c r="H42" s="24"/>
      <c r="I42" s="24"/>
      <c r="J42" s="25"/>
      <c r="K42" s="23"/>
      <c r="L42" s="26"/>
      <c r="M42" s="26"/>
      <c r="N42" s="26"/>
      <c r="O42" s="26"/>
      <c r="P42" s="26"/>
      <c r="Q42" s="26"/>
      <c r="R42" s="25"/>
      <c r="S42" s="27"/>
      <c r="T42" s="27"/>
      <c r="U42" s="25"/>
      <c r="V42" s="27"/>
      <c r="W42" s="27"/>
      <c r="X42" s="25"/>
      <c r="Y42" s="27"/>
      <c r="Z42" s="27"/>
      <c r="AA42" s="28"/>
      <c r="AB42" s="27"/>
      <c r="AC42" s="27"/>
      <c r="AD42" s="28"/>
      <c r="AE42" s="27"/>
      <c r="AF42" s="27"/>
      <c r="AG42" s="25"/>
      <c r="AH42" s="27"/>
      <c r="AI42" s="27"/>
      <c r="AJ42" s="25"/>
      <c r="AK42" s="25"/>
      <c r="AL42" s="29"/>
      <c r="AM42" s="30"/>
      <c r="AN42" s="27"/>
      <c r="AO42" s="27"/>
      <c r="AP42" s="27"/>
      <c r="AQ42" s="27"/>
      <c r="AR42" s="23"/>
      <c r="AS42" s="20"/>
      <c r="AT42" s="27"/>
      <c r="AU42" s="27"/>
    </row>
    <row r="43" spans="1:47" s="31" customFormat="1" x14ac:dyDescent="0.25">
      <c r="A43" s="19"/>
      <c r="B43" s="18"/>
      <c r="C43" s="19"/>
      <c r="D43" s="20"/>
      <c r="E43" s="21"/>
      <c r="F43" s="22"/>
      <c r="G43" s="23"/>
      <c r="H43" s="24"/>
      <c r="I43" s="24"/>
      <c r="J43" s="25"/>
      <c r="K43" s="23"/>
      <c r="L43" s="26"/>
      <c r="M43" s="26"/>
      <c r="N43" s="26"/>
      <c r="O43" s="26"/>
      <c r="P43" s="26"/>
      <c r="Q43" s="26"/>
      <c r="R43" s="25"/>
      <c r="S43" s="27"/>
      <c r="T43" s="27"/>
      <c r="U43" s="25"/>
      <c r="V43" s="27"/>
      <c r="W43" s="27"/>
      <c r="X43" s="25"/>
      <c r="Y43" s="27"/>
      <c r="Z43" s="27"/>
      <c r="AA43" s="28"/>
      <c r="AB43" s="27"/>
      <c r="AC43" s="27"/>
      <c r="AD43" s="28"/>
      <c r="AE43" s="27"/>
      <c r="AF43" s="27"/>
      <c r="AG43" s="25"/>
      <c r="AH43" s="27"/>
      <c r="AI43" s="27"/>
      <c r="AJ43" s="25"/>
      <c r="AK43" s="25"/>
      <c r="AL43" s="29"/>
      <c r="AM43" s="30"/>
      <c r="AN43" s="27"/>
      <c r="AO43" s="27"/>
      <c r="AP43" s="27"/>
      <c r="AQ43" s="27"/>
      <c r="AR43" s="23"/>
      <c r="AS43" s="20"/>
      <c r="AT43" s="27"/>
      <c r="AU43" s="27"/>
    </row>
    <row r="44" spans="1:47" s="31" customFormat="1" x14ac:dyDescent="0.25">
      <c r="A44" s="19"/>
      <c r="B44" s="18"/>
      <c r="C44" s="19"/>
      <c r="D44" s="20"/>
      <c r="E44" s="21"/>
      <c r="F44" s="22"/>
      <c r="G44" s="23"/>
      <c r="H44" s="24"/>
      <c r="I44" s="24"/>
      <c r="J44" s="25"/>
      <c r="K44" s="23"/>
      <c r="L44" s="26"/>
      <c r="M44" s="26"/>
      <c r="N44" s="26"/>
      <c r="O44" s="26"/>
      <c r="P44" s="26"/>
      <c r="Q44" s="26"/>
      <c r="R44" s="25"/>
      <c r="S44" s="27"/>
      <c r="T44" s="27"/>
      <c r="U44" s="25"/>
      <c r="V44" s="27"/>
      <c r="W44" s="27"/>
      <c r="X44" s="25"/>
      <c r="Y44" s="27"/>
      <c r="Z44" s="27"/>
      <c r="AA44" s="28"/>
      <c r="AB44" s="27"/>
      <c r="AC44" s="27"/>
      <c r="AD44" s="28"/>
      <c r="AE44" s="27"/>
      <c r="AF44" s="27"/>
      <c r="AG44" s="25"/>
      <c r="AH44" s="27"/>
      <c r="AI44" s="27"/>
      <c r="AJ44" s="25"/>
      <c r="AK44" s="25"/>
      <c r="AL44" s="29"/>
      <c r="AM44" s="30"/>
      <c r="AN44" s="27"/>
      <c r="AO44" s="27"/>
      <c r="AP44" s="27"/>
      <c r="AQ44" s="27"/>
      <c r="AR44" s="23"/>
      <c r="AS44" s="20"/>
      <c r="AT44" s="27"/>
      <c r="AU44" s="27"/>
    </row>
    <row r="45" spans="1:47" s="31" customFormat="1" x14ac:dyDescent="0.25">
      <c r="A45" s="19"/>
      <c r="B45" s="18"/>
      <c r="C45" s="19"/>
      <c r="D45" s="20"/>
      <c r="E45" s="21"/>
      <c r="F45" s="22"/>
      <c r="G45" s="23"/>
      <c r="H45" s="24"/>
      <c r="I45" s="24"/>
      <c r="J45" s="25"/>
      <c r="K45" s="23"/>
      <c r="L45" s="26"/>
      <c r="M45" s="26"/>
      <c r="N45" s="26"/>
      <c r="O45" s="26"/>
      <c r="P45" s="26"/>
      <c r="Q45" s="26"/>
      <c r="R45" s="25"/>
      <c r="S45" s="27"/>
      <c r="T45" s="27"/>
      <c r="U45" s="25"/>
      <c r="V45" s="27"/>
      <c r="W45" s="27"/>
      <c r="X45" s="25"/>
      <c r="Y45" s="27"/>
      <c r="Z45" s="27"/>
      <c r="AA45" s="28"/>
      <c r="AB45" s="27"/>
      <c r="AC45" s="27"/>
      <c r="AD45" s="28"/>
      <c r="AE45" s="27"/>
      <c r="AF45" s="27"/>
      <c r="AG45" s="25"/>
      <c r="AH45" s="27"/>
      <c r="AI45" s="27"/>
      <c r="AJ45" s="25"/>
      <c r="AK45" s="25"/>
      <c r="AL45" s="29"/>
      <c r="AM45" s="30"/>
      <c r="AN45" s="27"/>
      <c r="AO45" s="27"/>
      <c r="AP45" s="27"/>
      <c r="AQ45" s="27"/>
      <c r="AR45" s="23"/>
      <c r="AS45" s="20"/>
      <c r="AT45" s="27"/>
      <c r="AU45" s="27"/>
    </row>
    <row r="46" spans="1:47" s="31" customFormat="1" x14ac:dyDescent="0.25">
      <c r="A46" s="19"/>
      <c r="B46" s="18"/>
      <c r="C46" s="19"/>
      <c r="D46" s="20"/>
      <c r="E46" s="21"/>
      <c r="F46" s="22"/>
      <c r="G46" s="23"/>
      <c r="H46" s="24"/>
      <c r="I46" s="24"/>
      <c r="J46" s="25"/>
      <c r="K46" s="23"/>
      <c r="L46" s="26"/>
      <c r="M46" s="26"/>
      <c r="N46" s="26"/>
      <c r="O46" s="26"/>
      <c r="P46" s="26"/>
      <c r="Q46" s="26"/>
      <c r="R46" s="25"/>
      <c r="S46" s="27"/>
      <c r="T46" s="27"/>
      <c r="U46" s="25"/>
      <c r="V46" s="27"/>
      <c r="W46" s="27"/>
      <c r="X46" s="25"/>
      <c r="Y46" s="27"/>
      <c r="Z46" s="27"/>
      <c r="AA46" s="28"/>
      <c r="AB46" s="27"/>
      <c r="AC46" s="27"/>
      <c r="AD46" s="28"/>
      <c r="AE46" s="27"/>
      <c r="AF46" s="27"/>
      <c r="AG46" s="25"/>
      <c r="AH46" s="27"/>
      <c r="AI46" s="27"/>
      <c r="AJ46" s="25"/>
      <c r="AK46" s="25"/>
      <c r="AL46" s="29"/>
      <c r="AM46" s="30"/>
      <c r="AN46" s="27"/>
      <c r="AO46" s="27"/>
      <c r="AP46" s="27"/>
      <c r="AQ46" s="27"/>
      <c r="AR46" s="23"/>
      <c r="AS46" s="20"/>
      <c r="AT46" s="27"/>
      <c r="AU46" s="27"/>
    </row>
    <row r="47" spans="1:47" s="31" customFormat="1" x14ac:dyDescent="0.25">
      <c r="A47" s="19"/>
      <c r="B47" s="18"/>
      <c r="C47" s="19"/>
      <c r="D47" s="20"/>
      <c r="E47" s="21"/>
      <c r="F47" s="22"/>
      <c r="G47" s="23"/>
      <c r="H47" s="24"/>
      <c r="I47" s="24"/>
      <c r="J47" s="25"/>
      <c r="K47" s="23"/>
      <c r="L47" s="26"/>
      <c r="M47" s="26"/>
      <c r="N47" s="26"/>
      <c r="O47" s="26"/>
      <c r="P47" s="26"/>
      <c r="Q47" s="26"/>
      <c r="R47" s="25"/>
      <c r="S47" s="27"/>
      <c r="T47" s="27"/>
      <c r="U47" s="25"/>
      <c r="V47" s="27"/>
      <c r="W47" s="27"/>
      <c r="X47" s="25"/>
      <c r="Y47" s="27"/>
      <c r="Z47" s="27"/>
      <c r="AA47" s="28"/>
      <c r="AB47" s="27"/>
      <c r="AC47" s="27"/>
      <c r="AD47" s="28"/>
      <c r="AE47" s="27"/>
      <c r="AF47" s="27"/>
      <c r="AG47" s="25"/>
      <c r="AH47" s="27"/>
      <c r="AI47" s="27"/>
      <c r="AJ47" s="25"/>
      <c r="AK47" s="25"/>
      <c r="AL47" s="29"/>
      <c r="AM47" s="30"/>
      <c r="AN47" s="27"/>
      <c r="AO47" s="27"/>
      <c r="AP47" s="27"/>
      <c r="AQ47" s="27"/>
      <c r="AR47" s="23"/>
      <c r="AS47" s="20"/>
      <c r="AT47" s="27"/>
      <c r="AU47" s="27"/>
    </row>
    <row r="48" spans="1:47" s="31" customFormat="1" x14ac:dyDescent="0.25">
      <c r="A48" s="19"/>
      <c r="B48" s="18"/>
      <c r="C48" s="19"/>
      <c r="D48" s="20"/>
      <c r="E48" s="21"/>
      <c r="F48" s="22"/>
      <c r="G48" s="23"/>
      <c r="H48" s="24"/>
      <c r="I48" s="24"/>
      <c r="J48" s="25"/>
      <c r="K48" s="23"/>
      <c r="L48" s="26"/>
      <c r="M48" s="26"/>
      <c r="N48" s="26"/>
      <c r="O48" s="26"/>
      <c r="P48" s="26"/>
      <c r="Q48" s="26"/>
      <c r="R48" s="25"/>
      <c r="S48" s="27"/>
      <c r="T48" s="27"/>
      <c r="U48" s="25"/>
      <c r="V48" s="27"/>
      <c r="W48" s="27"/>
      <c r="X48" s="25"/>
      <c r="Y48" s="27"/>
      <c r="Z48" s="27"/>
      <c r="AA48" s="28"/>
      <c r="AB48" s="27"/>
      <c r="AC48" s="27"/>
      <c r="AD48" s="28"/>
      <c r="AE48" s="27"/>
      <c r="AF48" s="27"/>
      <c r="AG48" s="25"/>
      <c r="AH48" s="27"/>
      <c r="AI48" s="27"/>
      <c r="AJ48" s="25"/>
      <c r="AK48" s="25"/>
      <c r="AL48" s="29"/>
      <c r="AM48" s="30"/>
      <c r="AN48" s="27"/>
      <c r="AO48" s="27"/>
      <c r="AP48" s="27"/>
      <c r="AQ48" s="27"/>
      <c r="AR48" s="23"/>
      <c r="AS48" s="20"/>
      <c r="AT48" s="27"/>
      <c r="AU48" s="27"/>
    </row>
    <row r="49" spans="1:47" s="31" customFormat="1" x14ac:dyDescent="0.25">
      <c r="A49" s="19"/>
      <c r="B49" s="18"/>
      <c r="C49" s="19"/>
      <c r="D49" s="20"/>
      <c r="E49" s="21"/>
      <c r="F49" s="22"/>
      <c r="G49" s="23"/>
      <c r="H49" s="24"/>
      <c r="I49" s="24"/>
      <c r="J49" s="25"/>
      <c r="K49" s="23"/>
      <c r="L49" s="26"/>
      <c r="M49" s="26"/>
      <c r="N49" s="26"/>
      <c r="O49" s="26"/>
      <c r="P49" s="26"/>
      <c r="Q49" s="26"/>
      <c r="R49" s="25"/>
      <c r="S49" s="27"/>
      <c r="T49" s="27"/>
      <c r="U49" s="25"/>
      <c r="V49" s="27"/>
      <c r="W49" s="27"/>
      <c r="X49" s="25"/>
      <c r="Y49" s="27"/>
      <c r="Z49" s="27"/>
      <c r="AA49" s="28"/>
      <c r="AB49" s="27"/>
      <c r="AC49" s="27"/>
      <c r="AD49" s="28"/>
      <c r="AE49" s="27"/>
      <c r="AF49" s="27"/>
      <c r="AG49" s="25"/>
      <c r="AH49" s="27"/>
      <c r="AI49" s="27"/>
      <c r="AJ49" s="25"/>
      <c r="AK49" s="25"/>
      <c r="AL49" s="29"/>
      <c r="AM49" s="30"/>
      <c r="AN49" s="27"/>
      <c r="AO49" s="27"/>
      <c r="AP49" s="27"/>
      <c r="AQ49" s="27"/>
      <c r="AR49" s="23"/>
      <c r="AS49" s="20"/>
      <c r="AT49" s="27"/>
      <c r="AU49" s="27"/>
    </row>
    <row r="50" spans="1:47" s="31" customFormat="1" x14ac:dyDescent="0.25">
      <c r="A50" s="19"/>
      <c r="B50" s="18"/>
      <c r="C50" s="19"/>
      <c r="D50" s="20"/>
      <c r="E50" s="21"/>
      <c r="F50" s="22"/>
      <c r="G50" s="23"/>
      <c r="H50" s="24"/>
      <c r="I50" s="24"/>
      <c r="J50" s="25"/>
      <c r="K50" s="23"/>
      <c r="L50" s="26"/>
      <c r="M50" s="26"/>
      <c r="N50" s="26"/>
      <c r="O50" s="26"/>
      <c r="P50" s="26"/>
      <c r="Q50" s="26"/>
      <c r="R50" s="25"/>
      <c r="S50" s="27"/>
      <c r="T50" s="27"/>
      <c r="U50" s="25"/>
      <c r="V50" s="27"/>
      <c r="W50" s="27"/>
      <c r="X50" s="25"/>
      <c r="Y50" s="27"/>
      <c r="Z50" s="27"/>
      <c r="AA50" s="28"/>
      <c r="AB50" s="27"/>
      <c r="AC50" s="27"/>
      <c r="AD50" s="28"/>
      <c r="AE50" s="27"/>
      <c r="AF50" s="27"/>
      <c r="AG50" s="25"/>
      <c r="AH50" s="27"/>
      <c r="AI50" s="27"/>
      <c r="AJ50" s="25"/>
      <c r="AK50" s="25"/>
      <c r="AL50" s="29"/>
      <c r="AM50" s="30"/>
      <c r="AN50" s="27"/>
      <c r="AO50" s="27"/>
      <c r="AP50" s="27"/>
      <c r="AQ50" s="27"/>
      <c r="AR50" s="23"/>
      <c r="AS50" s="20"/>
      <c r="AT50" s="27"/>
      <c r="AU50" s="27"/>
    </row>
    <row r="51" spans="1:47" s="31" customFormat="1" x14ac:dyDescent="0.25">
      <c r="A51" s="19"/>
      <c r="B51" s="18"/>
      <c r="C51" s="19"/>
      <c r="D51" s="20"/>
      <c r="E51" s="21"/>
      <c r="F51" s="22"/>
      <c r="G51" s="23"/>
      <c r="H51" s="24"/>
      <c r="I51" s="24"/>
      <c r="J51" s="25"/>
      <c r="K51" s="23"/>
      <c r="L51" s="26"/>
      <c r="M51" s="26"/>
      <c r="N51" s="26"/>
      <c r="O51" s="26"/>
      <c r="P51" s="26"/>
      <c r="Q51" s="26"/>
      <c r="R51" s="25"/>
      <c r="S51" s="27"/>
      <c r="T51" s="27"/>
      <c r="U51" s="25"/>
      <c r="V51" s="27"/>
      <c r="W51" s="27"/>
      <c r="X51" s="25"/>
      <c r="Y51" s="27"/>
      <c r="Z51" s="27"/>
      <c r="AA51" s="28"/>
      <c r="AB51" s="27"/>
      <c r="AC51" s="27"/>
      <c r="AD51" s="28"/>
      <c r="AE51" s="27"/>
      <c r="AF51" s="27"/>
      <c r="AG51" s="25"/>
      <c r="AH51" s="27"/>
      <c r="AI51" s="27"/>
      <c r="AJ51" s="25"/>
      <c r="AK51" s="25"/>
      <c r="AL51" s="29"/>
      <c r="AM51" s="30"/>
      <c r="AN51" s="27"/>
      <c r="AO51" s="27"/>
      <c r="AP51" s="27"/>
      <c r="AQ51" s="27"/>
      <c r="AR51" s="23"/>
      <c r="AS51" s="20"/>
      <c r="AT51" s="27"/>
      <c r="AU51" s="27"/>
    </row>
    <row r="52" spans="1:47" s="31" customFormat="1" x14ac:dyDescent="0.25">
      <c r="A52" s="19"/>
      <c r="B52" s="18"/>
      <c r="C52" s="19"/>
      <c r="D52" s="20"/>
      <c r="E52" s="21"/>
      <c r="F52" s="22"/>
      <c r="G52" s="23"/>
      <c r="H52" s="24"/>
      <c r="I52" s="24"/>
      <c r="J52" s="25"/>
      <c r="K52" s="23"/>
      <c r="L52" s="26"/>
      <c r="M52" s="26"/>
      <c r="N52" s="26"/>
      <c r="O52" s="26"/>
      <c r="P52" s="26"/>
      <c r="Q52" s="26"/>
      <c r="R52" s="25"/>
      <c r="S52" s="27"/>
      <c r="T52" s="27"/>
      <c r="U52" s="25"/>
      <c r="V52" s="27"/>
      <c r="W52" s="27"/>
      <c r="X52" s="25"/>
      <c r="Y52" s="27"/>
      <c r="Z52" s="27"/>
      <c r="AA52" s="28"/>
      <c r="AB52" s="27"/>
      <c r="AC52" s="27"/>
      <c r="AD52" s="28"/>
      <c r="AE52" s="27"/>
      <c r="AF52" s="27"/>
      <c r="AG52" s="25"/>
      <c r="AH52" s="27"/>
      <c r="AI52" s="27"/>
      <c r="AJ52" s="25"/>
      <c r="AK52" s="25"/>
      <c r="AL52" s="29"/>
      <c r="AM52" s="30"/>
      <c r="AN52" s="27"/>
      <c r="AO52" s="27"/>
      <c r="AP52" s="27"/>
      <c r="AQ52" s="27"/>
      <c r="AR52" s="23"/>
      <c r="AS52" s="20"/>
      <c r="AT52" s="27"/>
      <c r="AU52" s="27"/>
    </row>
    <row r="53" spans="1:47" s="31" customFormat="1" x14ac:dyDescent="0.25">
      <c r="A53" s="19"/>
      <c r="B53" s="18"/>
      <c r="C53" s="19"/>
      <c r="D53" s="20"/>
      <c r="E53" s="21"/>
      <c r="F53" s="22"/>
      <c r="G53" s="23"/>
      <c r="H53" s="24"/>
      <c r="I53" s="24"/>
      <c r="J53" s="25"/>
      <c r="K53" s="23"/>
      <c r="L53" s="26"/>
      <c r="M53" s="26"/>
      <c r="N53" s="26"/>
      <c r="O53" s="26"/>
      <c r="P53" s="26"/>
      <c r="Q53" s="26"/>
      <c r="R53" s="25"/>
      <c r="S53" s="27"/>
      <c r="T53" s="27"/>
      <c r="U53" s="25"/>
      <c r="V53" s="27"/>
      <c r="W53" s="27"/>
      <c r="X53" s="25"/>
      <c r="Y53" s="27"/>
      <c r="Z53" s="27"/>
      <c r="AA53" s="28"/>
      <c r="AB53" s="27"/>
      <c r="AC53" s="27"/>
      <c r="AD53" s="28"/>
      <c r="AE53" s="27"/>
      <c r="AF53" s="27"/>
      <c r="AG53" s="25"/>
      <c r="AH53" s="27"/>
      <c r="AI53" s="27"/>
      <c r="AJ53" s="25"/>
      <c r="AK53" s="25"/>
      <c r="AL53" s="29"/>
      <c r="AM53" s="30"/>
      <c r="AN53" s="27"/>
      <c r="AO53" s="27"/>
      <c r="AP53" s="27"/>
      <c r="AQ53" s="27"/>
      <c r="AR53" s="23"/>
      <c r="AS53" s="20"/>
      <c r="AT53" s="27"/>
      <c r="AU53" s="27"/>
    </row>
    <row r="54" spans="1:47" s="31" customFormat="1" x14ac:dyDescent="0.25">
      <c r="A54" s="19"/>
      <c r="B54" s="18"/>
      <c r="C54" s="19"/>
      <c r="D54" s="20"/>
      <c r="E54" s="21"/>
      <c r="F54" s="22"/>
      <c r="G54" s="23"/>
      <c r="H54" s="24"/>
      <c r="I54" s="24"/>
      <c r="J54" s="25"/>
      <c r="K54" s="23"/>
      <c r="L54" s="26"/>
      <c r="M54" s="26"/>
      <c r="N54" s="26"/>
      <c r="O54" s="26"/>
      <c r="P54" s="26"/>
      <c r="Q54" s="26"/>
      <c r="R54" s="25"/>
      <c r="S54" s="27"/>
      <c r="T54" s="27"/>
      <c r="U54" s="25"/>
      <c r="V54" s="27"/>
      <c r="W54" s="27"/>
      <c r="X54" s="25"/>
      <c r="Y54" s="27"/>
      <c r="Z54" s="27"/>
      <c r="AA54" s="28"/>
      <c r="AB54" s="27"/>
      <c r="AC54" s="27"/>
      <c r="AD54" s="28"/>
      <c r="AE54" s="27"/>
      <c r="AF54" s="27"/>
      <c r="AG54" s="25"/>
      <c r="AH54" s="27"/>
      <c r="AI54" s="27"/>
      <c r="AJ54" s="25"/>
      <c r="AK54" s="25"/>
      <c r="AL54" s="29"/>
      <c r="AM54" s="30"/>
      <c r="AN54" s="27"/>
      <c r="AO54" s="27"/>
      <c r="AP54" s="27"/>
      <c r="AQ54" s="27"/>
      <c r="AR54" s="23"/>
      <c r="AS54" s="20"/>
      <c r="AT54" s="27"/>
      <c r="AU54" s="27"/>
    </row>
    <row r="55" spans="1:47" s="31" customFormat="1" x14ac:dyDescent="0.25">
      <c r="A55" s="19"/>
      <c r="B55" s="18"/>
      <c r="C55" s="19"/>
      <c r="D55" s="20"/>
      <c r="E55" s="21"/>
      <c r="F55" s="22"/>
      <c r="G55" s="23"/>
      <c r="H55" s="24"/>
      <c r="I55" s="24"/>
      <c r="J55" s="25"/>
      <c r="K55" s="23"/>
      <c r="L55" s="26"/>
      <c r="M55" s="26"/>
      <c r="N55" s="26"/>
      <c r="O55" s="26"/>
      <c r="P55" s="26"/>
      <c r="Q55" s="26"/>
      <c r="R55" s="25"/>
      <c r="S55" s="27"/>
      <c r="T55" s="27"/>
      <c r="U55" s="25"/>
      <c r="V55" s="27"/>
      <c r="W55" s="27"/>
      <c r="X55" s="25"/>
      <c r="Y55" s="27"/>
      <c r="Z55" s="27"/>
      <c r="AA55" s="28"/>
      <c r="AB55" s="27"/>
      <c r="AC55" s="27"/>
      <c r="AD55" s="28"/>
      <c r="AE55" s="27"/>
      <c r="AF55" s="27"/>
      <c r="AG55" s="25"/>
      <c r="AH55" s="27"/>
      <c r="AI55" s="27"/>
      <c r="AJ55" s="25"/>
      <c r="AK55" s="25"/>
      <c r="AL55" s="29"/>
      <c r="AM55" s="30"/>
      <c r="AN55" s="27"/>
      <c r="AO55" s="27"/>
      <c r="AP55" s="27"/>
      <c r="AQ55" s="27"/>
      <c r="AR55" s="23"/>
      <c r="AS55" s="20"/>
      <c r="AT55" s="27"/>
      <c r="AU55" s="27"/>
    </row>
    <row r="56" spans="1:47" s="31" customFormat="1" x14ac:dyDescent="0.25">
      <c r="A56" s="19"/>
      <c r="B56" s="18"/>
      <c r="C56" s="19"/>
      <c r="D56" s="20"/>
      <c r="E56" s="21"/>
      <c r="F56" s="22"/>
      <c r="G56" s="23"/>
      <c r="H56" s="24"/>
      <c r="I56" s="24"/>
      <c r="J56" s="25"/>
      <c r="K56" s="23"/>
      <c r="L56" s="26"/>
      <c r="M56" s="26"/>
      <c r="N56" s="26"/>
      <c r="O56" s="26"/>
      <c r="P56" s="26"/>
      <c r="Q56" s="26"/>
      <c r="R56" s="25"/>
      <c r="S56" s="27"/>
      <c r="T56" s="27"/>
      <c r="U56" s="25"/>
      <c r="V56" s="27"/>
      <c r="W56" s="27"/>
      <c r="X56" s="25"/>
      <c r="Y56" s="27"/>
      <c r="Z56" s="27"/>
      <c r="AA56" s="28"/>
      <c r="AB56" s="27"/>
      <c r="AC56" s="27"/>
      <c r="AD56" s="28"/>
      <c r="AE56" s="27"/>
      <c r="AF56" s="27"/>
      <c r="AG56" s="25"/>
      <c r="AH56" s="27"/>
      <c r="AI56" s="27"/>
      <c r="AJ56" s="25"/>
      <c r="AK56" s="25"/>
      <c r="AL56" s="29"/>
      <c r="AM56" s="30"/>
      <c r="AN56" s="27"/>
      <c r="AO56" s="27"/>
      <c r="AP56" s="27"/>
      <c r="AQ56" s="27"/>
      <c r="AR56" s="23"/>
      <c r="AS56" s="20"/>
      <c r="AT56" s="27"/>
      <c r="AU56" s="27"/>
    </row>
    <row r="57" spans="1:47" s="31" customFormat="1" x14ac:dyDescent="0.25">
      <c r="A57" s="19"/>
      <c r="B57" s="18"/>
      <c r="C57" s="19"/>
      <c r="D57" s="20"/>
      <c r="E57" s="21"/>
      <c r="F57" s="22"/>
      <c r="G57" s="23"/>
      <c r="H57" s="24"/>
      <c r="I57" s="24"/>
      <c r="J57" s="25"/>
      <c r="K57" s="23"/>
      <c r="L57" s="26"/>
      <c r="M57" s="26"/>
      <c r="N57" s="26"/>
      <c r="O57" s="26"/>
      <c r="P57" s="26"/>
      <c r="Q57" s="26"/>
      <c r="R57" s="25"/>
      <c r="S57" s="27"/>
      <c r="T57" s="27"/>
      <c r="U57" s="25"/>
      <c r="V57" s="27"/>
      <c r="W57" s="27"/>
      <c r="X57" s="25"/>
      <c r="Y57" s="27"/>
      <c r="Z57" s="27"/>
      <c r="AA57" s="28"/>
      <c r="AB57" s="27"/>
      <c r="AC57" s="27"/>
      <c r="AD57" s="28"/>
      <c r="AE57" s="27"/>
      <c r="AF57" s="27"/>
      <c r="AG57" s="25"/>
      <c r="AH57" s="27"/>
      <c r="AI57" s="27"/>
      <c r="AJ57" s="25"/>
      <c r="AK57" s="25"/>
      <c r="AL57" s="29"/>
      <c r="AM57" s="30"/>
      <c r="AN57" s="27"/>
      <c r="AO57" s="27"/>
      <c r="AP57" s="27"/>
      <c r="AQ57" s="27"/>
      <c r="AR57" s="23"/>
      <c r="AS57" s="20"/>
      <c r="AT57" s="27"/>
      <c r="AU57" s="27"/>
    </row>
    <row r="58" spans="1:47" s="31" customFormat="1" x14ac:dyDescent="0.25">
      <c r="A58" s="19"/>
      <c r="B58" s="18"/>
      <c r="C58" s="19"/>
      <c r="D58" s="20"/>
      <c r="E58" s="21"/>
      <c r="F58" s="22"/>
      <c r="G58" s="23"/>
      <c r="H58" s="24"/>
      <c r="I58" s="24"/>
      <c r="J58" s="25"/>
      <c r="K58" s="23"/>
      <c r="L58" s="26"/>
      <c r="M58" s="26"/>
      <c r="N58" s="26"/>
      <c r="O58" s="26"/>
      <c r="P58" s="26"/>
      <c r="Q58" s="26"/>
      <c r="R58" s="25"/>
      <c r="S58" s="27"/>
      <c r="T58" s="27"/>
      <c r="U58" s="25"/>
      <c r="V58" s="27"/>
      <c r="W58" s="27"/>
      <c r="X58" s="25"/>
      <c r="Y58" s="27"/>
      <c r="Z58" s="27"/>
      <c r="AA58" s="28"/>
      <c r="AB58" s="27"/>
      <c r="AC58" s="27"/>
      <c r="AD58" s="28"/>
      <c r="AE58" s="27"/>
      <c r="AF58" s="27"/>
      <c r="AG58" s="25"/>
      <c r="AH58" s="27"/>
      <c r="AI58" s="27"/>
      <c r="AJ58" s="25"/>
      <c r="AK58" s="25"/>
      <c r="AL58" s="29"/>
      <c r="AM58" s="30"/>
      <c r="AN58" s="27"/>
      <c r="AO58" s="27"/>
      <c r="AP58" s="27"/>
      <c r="AQ58" s="27"/>
      <c r="AR58" s="23"/>
      <c r="AS58" s="20"/>
      <c r="AT58" s="27"/>
      <c r="AU58" s="27"/>
    </row>
    <row r="59" spans="1:47" s="31" customFormat="1" x14ac:dyDescent="0.25">
      <c r="A59" s="19"/>
      <c r="B59" s="18"/>
      <c r="C59" s="19"/>
      <c r="D59" s="20"/>
      <c r="E59" s="21"/>
      <c r="F59" s="22"/>
      <c r="G59" s="23"/>
      <c r="H59" s="24"/>
      <c r="I59" s="24"/>
      <c r="J59" s="25"/>
      <c r="K59" s="23"/>
      <c r="L59" s="26"/>
      <c r="M59" s="26"/>
      <c r="N59" s="26"/>
      <c r="O59" s="26"/>
      <c r="P59" s="26"/>
      <c r="Q59" s="26"/>
      <c r="R59" s="25"/>
      <c r="S59" s="27"/>
      <c r="T59" s="27"/>
      <c r="U59" s="25"/>
      <c r="V59" s="27"/>
      <c r="W59" s="27"/>
      <c r="X59" s="25"/>
      <c r="Y59" s="27"/>
      <c r="Z59" s="27"/>
      <c r="AA59" s="28"/>
      <c r="AB59" s="27"/>
      <c r="AC59" s="27"/>
      <c r="AD59" s="28"/>
      <c r="AE59" s="27"/>
      <c r="AF59" s="27"/>
      <c r="AG59" s="25"/>
      <c r="AH59" s="27"/>
      <c r="AI59" s="27"/>
      <c r="AJ59" s="25"/>
      <c r="AK59" s="25"/>
      <c r="AL59" s="29"/>
      <c r="AM59" s="30"/>
      <c r="AN59" s="27"/>
      <c r="AO59" s="27"/>
      <c r="AP59" s="27"/>
      <c r="AQ59" s="27"/>
      <c r="AR59" s="23"/>
      <c r="AS59" s="20"/>
      <c r="AT59" s="27"/>
      <c r="AU59" s="27"/>
    </row>
    <row r="60" spans="1:47" s="31" customFormat="1" x14ac:dyDescent="0.25">
      <c r="A60" s="19"/>
      <c r="B60" s="18"/>
      <c r="C60" s="19"/>
      <c r="D60" s="20"/>
      <c r="E60" s="21"/>
      <c r="F60" s="22"/>
      <c r="G60" s="23"/>
      <c r="H60" s="24"/>
      <c r="I60" s="24"/>
      <c r="J60" s="25"/>
      <c r="K60" s="23"/>
      <c r="L60" s="26"/>
      <c r="M60" s="26"/>
      <c r="N60" s="26"/>
      <c r="O60" s="26"/>
      <c r="P60" s="26"/>
      <c r="Q60" s="26"/>
      <c r="R60" s="25"/>
      <c r="S60" s="27"/>
      <c r="T60" s="27"/>
      <c r="U60" s="25"/>
      <c r="V60" s="27"/>
      <c r="W60" s="27"/>
      <c r="X60" s="25"/>
      <c r="Y60" s="27"/>
      <c r="Z60" s="27"/>
      <c r="AA60" s="28"/>
      <c r="AB60" s="27"/>
      <c r="AC60" s="27"/>
      <c r="AD60" s="28"/>
      <c r="AE60" s="27"/>
      <c r="AF60" s="27"/>
      <c r="AG60" s="25"/>
      <c r="AH60" s="27"/>
      <c r="AI60" s="27"/>
      <c r="AJ60" s="25"/>
      <c r="AK60" s="25"/>
      <c r="AL60" s="29"/>
      <c r="AM60" s="30"/>
      <c r="AN60" s="27"/>
      <c r="AO60" s="27"/>
      <c r="AP60" s="27"/>
      <c r="AQ60" s="27"/>
      <c r="AR60" s="23"/>
      <c r="AS60" s="20"/>
      <c r="AT60" s="27"/>
      <c r="AU60" s="27"/>
    </row>
    <row r="61" spans="1:47" s="31" customFormat="1" x14ac:dyDescent="0.25">
      <c r="A61" s="19"/>
      <c r="B61" s="18"/>
      <c r="C61" s="19"/>
      <c r="D61" s="20"/>
      <c r="E61" s="21"/>
      <c r="F61" s="22"/>
      <c r="G61" s="23"/>
      <c r="H61" s="24"/>
      <c r="I61" s="24"/>
      <c r="J61" s="25"/>
      <c r="K61" s="23"/>
      <c r="L61" s="26"/>
      <c r="M61" s="26"/>
      <c r="N61" s="26"/>
      <c r="O61" s="26"/>
      <c r="P61" s="26"/>
      <c r="Q61" s="26"/>
      <c r="R61" s="25"/>
      <c r="S61" s="27"/>
      <c r="T61" s="27"/>
      <c r="U61" s="25"/>
      <c r="V61" s="27"/>
      <c r="W61" s="27"/>
      <c r="X61" s="25"/>
      <c r="Y61" s="27"/>
      <c r="Z61" s="27"/>
      <c r="AA61" s="28"/>
      <c r="AB61" s="27"/>
      <c r="AC61" s="27"/>
      <c r="AD61" s="28"/>
      <c r="AE61" s="27"/>
      <c r="AF61" s="27"/>
      <c r="AG61" s="25"/>
      <c r="AH61" s="27"/>
      <c r="AI61" s="27"/>
      <c r="AJ61" s="25"/>
      <c r="AK61" s="25"/>
      <c r="AL61" s="29"/>
      <c r="AM61" s="30"/>
      <c r="AN61" s="27"/>
      <c r="AO61" s="27"/>
      <c r="AP61" s="27"/>
      <c r="AQ61" s="27"/>
      <c r="AR61" s="23"/>
      <c r="AS61" s="20"/>
      <c r="AT61" s="27"/>
      <c r="AU61" s="27"/>
    </row>
    <row r="62" spans="1:47" s="31" customFormat="1" x14ac:dyDescent="0.25">
      <c r="A62" s="19"/>
      <c r="B62" s="18"/>
      <c r="C62" s="19"/>
      <c r="D62" s="20"/>
      <c r="E62" s="21"/>
      <c r="F62" s="22"/>
      <c r="G62" s="23"/>
      <c r="H62" s="24"/>
      <c r="I62" s="24"/>
      <c r="J62" s="25"/>
      <c r="K62" s="23"/>
      <c r="L62" s="26"/>
      <c r="M62" s="26"/>
      <c r="N62" s="26"/>
      <c r="O62" s="26"/>
      <c r="P62" s="26"/>
      <c r="Q62" s="26"/>
      <c r="R62" s="25"/>
      <c r="S62" s="27"/>
      <c r="T62" s="27"/>
      <c r="U62" s="25"/>
      <c r="V62" s="27"/>
      <c r="W62" s="27"/>
      <c r="X62" s="25"/>
      <c r="Y62" s="27"/>
      <c r="Z62" s="27"/>
      <c r="AA62" s="28"/>
      <c r="AB62" s="27"/>
      <c r="AC62" s="27"/>
      <c r="AD62" s="28"/>
      <c r="AE62" s="27"/>
      <c r="AF62" s="27"/>
      <c r="AG62" s="25"/>
      <c r="AH62" s="27"/>
      <c r="AI62" s="27"/>
      <c r="AJ62" s="25"/>
      <c r="AK62" s="25"/>
      <c r="AL62" s="29"/>
      <c r="AM62" s="30"/>
      <c r="AN62" s="27"/>
      <c r="AO62" s="27"/>
      <c r="AP62" s="27"/>
      <c r="AQ62" s="27"/>
      <c r="AR62" s="23"/>
      <c r="AS62" s="20"/>
      <c r="AT62" s="27"/>
      <c r="AU62" s="27"/>
    </row>
    <row r="63" spans="1:47" s="31" customFormat="1" x14ac:dyDescent="0.25">
      <c r="A63" s="19"/>
      <c r="B63" s="18"/>
      <c r="C63" s="19"/>
      <c r="D63" s="20"/>
      <c r="E63" s="21"/>
      <c r="F63" s="22"/>
      <c r="G63" s="23"/>
      <c r="H63" s="24"/>
      <c r="I63" s="24"/>
      <c r="J63" s="25"/>
      <c r="K63" s="23"/>
      <c r="L63" s="26"/>
      <c r="M63" s="26"/>
      <c r="N63" s="26"/>
      <c r="O63" s="26"/>
      <c r="P63" s="26"/>
      <c r="Q63" s="26"/>
      <c r="R63" s="25"/>
      <c r="S63" s="27"/>
      <c r="T63" s="27"/>
      <c r="U63" s="25"/>
      <c r="V63" s="27"/>
      <c r="W63" s="27"/>
      <c r="X63" s="25"/>
      <c r="Y63" s="27"/>
      <c r="Z63" s="27"/>
      <c r="AA63" s="28"/>
      <c r="AB63" s="27"/>
      <c r="AC63" s="27"/>
      <c r="AD63" s="28"/>
      <c r="AE63" s="27"/>
      <c r="AF63" s="27"/>
      <c r="AG63" s="25"/>
      <c r="AH63" s="27"/>
      <c r="AI63" s="27"/>
      <c r="AJ63" s="25"/>
      <c r="AK63" s="25"/>
      <c r="AL63" s="29"/>
      <c r="AM63" s="30"/>
      <c r="AN63" s="27"/>
      <c r="AO63" s="27"/>
      <c r="AP63" s="27"/>
      <c r="AQ63" s="27"/>
      <c r="AR63" s="23"/>
      <c r="AS63" s="20"/>
      <c r="AT63" s="27"/>
      <c r="AU63" s="27"/>
    </row>
    <row r="64" spans="1:47" s="31" customFormat="1" x14ac:dyDescent="0.25">
      <c r="A64" s="19"/>
      <c r="B64" s="18"/>
      <c r="C64" s="19"/>
      <c r="D64" s="20"/>
      <c r="E64" s="21"/>
      <c r="F64" s="22"/>
      <c r="G64" s="23"/>
      <c r="H64" s="24"/>
      <c r="I64" s="24"/>
      <c r="J64" s="25"/>
      <c r="K64" s="23"/>
      <c r="L64" s="26"/>
      <c r="M64" s="26"/>
      <c r="N64" s="26"/>
      <c r="O64" s="26"/>
      <c r="P64" s="26"/>
      <c r="Q64" s="26"/>
      <c r="R64" s="25"/>
      <c r="S64" s="27"/>
      <c r="T64" s="27"/>
      <c r="U64" s="25"/>
      <c r="V64" s="27"/>
      <c r="W64" s="27"/>
      <c r="X64" s="25"/>
      <c r="Y64" s="27"/>
      <c r="Z64" s="27"/>
      <c r="AA64" s="28"/>
      <c r="AB64" s="27"/>
      <c r="AC64" s="27"/>
      <c r="AD64" s="28"/>
      <c r="AE64" s="27"/>
      <c r="AF64" s="27"/>
      <c r="AG64" s="25"/>
      <c r="AH64" s="27"/>
      <c r="AI64" s="27"/>
      <c r="AJ64" s="25"/>
      <c r="AK64" s="25"/>
      <c r="AL64" s="29"/>
      <c r="AM64" s="30"/>
      <c r="AN64" s="27"/>
      <c r="AO64" s="27"/>
      <c r="AP64" s="27"/>
      <c r="AQ64" s="27"/>
      <c r="AR64" s="23"/>
      <c r="AS64" s="20"/>
      <c r="AT64" s="27"/>
      <c r="AU64" s="27"/>
    </row>
    <row r="65" spans="1:47" s="31" customFormat="1" x14ac:dyDescent="0.25">
      <c r="A65" s="19"/>
      <c r="B65" s="18"/>
      <c r="C65" s="19"/>
      <c r="D65" s="20"/>
      <c r="E65" s="21"/>
      <c r="F65" s="22"/>
      <c r="G65" s="23"/>
      <c r="H65" s="24"/>
      <c r="I65" s="24"/>
      <c r="J65" s="25"/>
      <c r="K65" s="23"/>
      <c r="L65" s="26"/>
      <c r="M65" s="26"/>
      <c r="N65" s="26"/>
      <c r="O65" s="26"/>
      <c r="P65" s="26"/>
      <c r="Q65" s="26"/>
      <c r="R65" s="25"/>
      <c r="S65" s="27"/>
      <c r="T65" s="27"/>
      <c r="U65" s="25"/>
      <c r="V65" s="27"/>
      <c r="W65" s="27"/>
      <c r="X65" s="25"/>
      <c r="Y65" s="27"/>
      <c r="Z65" s="27"/>
      <c r="AA65" s="28"/>
      <c r="AB65" s="27"/>
      <c r="AC65" s="27"/>
      <c r="AD65" s="28"/>
      <c r="AE65" s="27"/>
      <c r="AF65" s="27"/>
      <c r="AG65" s="25"/>
      <c r="AH65" s="27"/>
      <c r="AI65" s="27"/>
      <c r="AJ65" s="25"/>
      <c r="AK65" s="25"/>
      <c r="AL65" s="29"/>
      <c r="AM65" s="30"/>
      <c r="AN65" s="27"/>
      <c r="AO65" s="27"/>
      <c r="AP65" s="27"/>
      <c r="AQ65" s="27"/>
      <c r="AR65" s="23"/>
      <c r="AS65" s="20"/>
      <c r="AT65" s="27"/>
      <c r="AU65" s="27"/>
    </row>
    <row r="66" spans="1:47" s="31" customFormat="1" x14ac:dyDescent="0.25">
      <c r="A66" s="19"/>
      <c r="B66" s="18"/>
      <c r="C66" s="19"/>
      <c r="D66" s="20"/>
      <c r="E66" s="21"/>
      <c r="F66" s="22"/>
      <c r="G66" s="23"/>
      <c r="H66" s="24"/>
      <c r="I66" s="24"/>
      <c r="J66" s="25"/>
      <c r="K66" s="23"/>
      <c r="L66" s="26"/>
      <c r="M66" s="26"/>
      <c r="N66" s="26"/>
      <c r="O66" s="26"/>
      <c r="P66" s="26"/>
      <c r="Q66" s="26"/>
      <c r="R66" s="25"/>
      <c r="S66" s="27"/>
      <c r="T66" s="27"/>
      <c r="U66" s="25"/>
      <c r="V66" s="27"/>
      <c r="W66" s="27"/>
      <c r="X66" s="25"/>
      <c r="Y66" s="27"/>
      <c r="Z66" s="27"/>
      <c r="AA66" s="28"/>
      <c r="AB66" s="27"/>
      <c r="AC66" s="27"/>
      <c r="AD66" s="28"/>
      <c r="AE66" s="27"/>
      <c r="AF66" s="27"/>
      <c r="AG66" s="25"/>
      <c r="AH66" s="27"/>
      <c r="AI66" s="27"/>
      <c r="AJ66" s="25"/>
      <c r="AK66" s="25"/>
      <c r="AL66" s="29"/>
      <c r="AM66" s="30"/>
      <c r="AN66" s="27"/>
      <c r="AO66" s="27"/>
      <c r="AP66" s="27"/>
      <c r="AQ66" s="27"/>
      <c r="AR66" s="23"/>
      <c r="AS66" s="20"/>
      <c r="AT66" s="27"/>
      <c r="AU66" s="27"/>
    </row>
    <row r="67" spans="1:47" s="31" customFormat="1" x14ac:dyDescent="0.25">
      <c r="A67" s="19"/>
      <c r="B67" s="18"/>
      <c r="C67" s="19"/>
      <c r="D67" s="20"/>
      <c r="E67" s="21"/>
      <c r="F67" s="22"/>
      <c r="G67" s="23"/>
      <c r="H67" s="24"/>
      <c r="I67" s="24"/>
      <c r="J67" s="25"/>
      <c r="K67" s="23"/>
      <c r="L67" s="26"/>
      <c r="M67" s="26"/>
      <c r="N67" s="26"/>
      <c r="O67" s="26"/>
      <c r="P67" s="26"/>
      <c r="Q67" s="26"/>
      <c r="R67" s="25"/>
      <c r="S67" s="27"/>
      <c r="T67" s="27"/>
      <c r="U67" s="25"/>
      <c r="V67" s="27"/>
      <c r="W67" s="27"/>
      <c r="X67" s="25"/>
      <c r="Y67" s="27"/>
      <c r="Z67" s="27"/>
      <c r="AA67" s="28"/>
      <c r="AB67" s="27"/>
      <c r="AC67" s="27"/>
      <c r="AD67" s="28"/>
      <c r="AE67" s="27"/>
      <c r="AF67" s="27"/>
      <c r="AG67" s="25"/>
      <c r="AH67" s="27"/>
      <c r="AI67" s="27"/>
      <c r="AJ67" s="25"/>
      <c r="AK67" s="25"/>
      <c r="AL67" s="29"/>
      <c r="AM67" s="30"/>
      <c r="AN67" s="27"/>
      <c r="AO67" s="27"/>
      <c r="AP67" s="27"/>
      <c r="AQ67" s="27"/>
      <c r="AR67" s="23"/>
      <c r="AS67" s="20"/>
      <c r="AT67" s="27"/>
      <c r="AU67" s="27"/>
    </row>
    <row r="68" spans="1:47" s="31" customFormat="1" x14ac:dyDescent="0.25">
      <c r="A68" s="19"/>
      <c r="B68" s="18"/>
      <c r="C68" s="19"/>
      <c r="D68" s="20"/>
      <c r="E68" s="21"/>
      <c r="F68" s="22"/>
      <c r="G68" s="23"/>
      <c r="H68" s="24"/>
      <c r="I68" s="24"/>
      <c r="J68" s="25"/>
      <c r="K68" s="23"/>
      <c r="L68" s="26"/>
      <c r="M68" s="26"/>
      <c r="N68" s="26"/>
      <c r="O68" s="26"/>
      <c r="P68" s="26"/>
      <c r="Q68" s="26"/>
      <c r="R68" s="25"/>
      <c r="S68" s="27"/>
      <c r="T68" s="27"/>
      <c r="U68" s="25"/>
      <c r="V68" s="27"/>
      <c r="W68" s="27"/>
      <c r="X68" s="25"/>
      <c r="Y68" s="27"/>
      <c r="Z68" s="27"/>
      <c r="AA68" s="28"/>
      <c r="AB68" s="27"/>
      <c r="AC68" s="27"/>
      <c r="AD68" s="28"/>
      <c r="AE68" s="27"/>
      <c r="AF68" s="27"/>
      <c r="AG68" s="25"/>
      <c r="AH68" s="27"/>
      <c r="AI68" s="27"/>
      <c r="AJ68" s="25"/>
      <c r="AK68" s="25"/>
      <c r="AL68" s="29"/>
      <c r="AM68" s="30"/>
      <c r="AN68" s="27"/>
      <c r="AO68" s="27"/>
      <c r="AP68" s="27"/>
      <c r="AQ68" s="27"/>
      <c r="AR68" s="23"/>
      <c r="AS68" s="20"/>
      <c r="AT68" s="27"/>
      <c r="AU68" s="27"/>
    </row>
    <row r="69" spans="1:47" s="31" customFormat="1" x14ac:dyDescent="0.25">
      <c r="A69" s="19"/>
      <c r="B69" s="18"/>
      <c r="C69" s="19"/>
      <c r="D69" s="20"/>
      <c r="E69" s="21"/>
      <c r="F69" s="22"/>
      <c r="G69" s="23"/>
      <c r="H69" s="24"/>
      <c r="I69" s="24"/>
      <c r="J69" s="25"/>
      <c r="K69" s="23"/>
      <c r="L69" s="26"/>
      <c r="M69" s="26"/>
      <c r="N69" s="26"/>
      <c r="O69" s="26"/>
      <c r="P69" s="26"/>
      <c r="Q69" s="26"/>
      <c r="R69" s="25"/>
      <c r="S69" s="27"/>
      <c r="T69" s="27"/>
      <c r="U69" s="25"/>
      <c r="V69" s="27"/>
      <c r="W69" s="27"/>
      <c r="X69" s="25"/>
      <c r="Y69" s="27"/>
      <c r="Z69" s="27"/>
      <c r="AA69" s="28"/>
      <c r="AB69" s="27"/>
      <c r="AC69" s="27"/>
      <c r="AD69" s="28"/>
      <c r="AE69" s="27"/>
      <c r="AF69" s="27"/>
      <c r="AG69" s="25"/>
      <c r="AH69" s="27"/>
      <c r="AI69" s="27"/>
      <c r="AJ69" s="25"/>
      <c r="AK69" s="25"/>
      <c r="AL69" s="29"/>
      <c r="AM69" s="30"/>
      <c r="AN69" s="27"/>
      <c r="AO69" s="27"/>
      <c r="AP69" s="27"/>
      <c r="AQ69" s="27"/>
      <c r="AR69" s="23"/>
      <c r="AS69" s="20"/>
      <c r="AT69" s="27"/>
      <c r="AU69" s="27"/>
    </row>
    <row r="70" spans="1:47" s="31" customFormat="1" x14ac:dyDescent="0.25">
      <c r="A70" s="19"/>
      <c r="B70" s="18"/>
      <c r="C70" s="19"/>
      <c r="D70" s="20"/>
      <c r="E70" s="21"/>
      <c r="F70" s="22"/>
      <c r="G70" s="23"/>
      <c r="H70" s="24"/>
      <c r="I70" s="24"/>
      <c r="J70" s="25"/>
      <c r="K70" s="23"/>
      <c r="L70" s="26"/>
      <c r="M70" s="26"/>
      <c r="N70" s="26"/>
      <c r="O70" s="26"/>
      <c r="P70" s="26"/>
      <c r="Q70" s="26"/>
      <c r="R70" s="25"/>
      <c r="S70" s="27"/>
      <c r="T70" s="27"/>
      <c r="U70" s="25"/>
      <c r="V70" s="27"/>
      <c r="W70" s="27"/>
      <c r="X70" s="25"/>
      <c r="Y70" s="27"/>
      <c r="Z70" s="27"/>
      <c r="AA70" s="28"/>
      <c r="AB70" s="27"/>
      <c r="AC70" s="27"/>
      <c r="AD70" s="28"/>
      <c r="AE70" s="27"/>
      <c r="AF70" s="27"/>
      <c r="AG70" s="25"/>
      <c r="AH70" s="27"/>
      <c r="AI70" s="27"/>
      <c r="AJ70" s="25"/>
      <c r="AK70" s="25"/>
      <c r="AL70" s="29"/>
      <c r="AM70" s="30"/>
      <c r="AN70" s="27"/>
      <c r="AO70" s="27"/>
      <c r="AP70" s="27"/>
      <c r="AQ70" s="27"/>
      <c r="AR70" s="23"/>
      <c r="AS70" s="20"/>
      <c r="AT70" s="27"/>
      <c r="AU70" s="27"/>
    </row>
    <row r="71" spans="1:47" s="31" customFormat="1" x14ac:dyDescent="0.25">
      <c r="A71" s="19"/>
      <c r="B71" s="18"/>
      <c r="C71" s="19"/>
      <c r="D71" s="20"/>
      <c r="E71" s="21"/>
      <c r="F71" s="22"/>
      <c r="G71" s="23"/>
      <c r="H71" s="24"/>
      <c r="I71" s="24"/>
      <c r="J71" s="25"/>
      <c r="K71" s="23"/>
      <c r="L71" s="26"/>
      <c r="M71" s="26"/>
      <c r="N71" s="26"/>
      <c r="O71" s="26"/>
      <c r="P71" s="26"/>
      <c r="Q71" s="26"/>
      <c r="R71" s="25"/>
      <c r="S71" s="27"/>
      <c r="T71" s="27"/>
      <c r="U71" s="25"/>
      <c r="V71" s="27"/>
      <c r="W71" s="27"/>
      <c r="X71" s="25"/>
      <c r="Y71" s="27"/>
      <c r="Z71" s="27"/>
      <c r="AA71" s="28"/>
      <c r="AB71" s="27"/>
      <c r="AC71" s="27"/>
      <c r="AD71" s="28"/>
      <c r="AE71" s="27"/>
      <c r="AF71" s="27"/>
      <c r="AG71" s="25"/>
      <c r="AH71" s="27"/>
      <c r="AI71" s="27"/>
      <c r="AJ71" s="25"/>
      <c r="AK71" s="25"/>
      <c r="AL71" s="29"/>
      <c r="AM71" s="30"/>
      <c r="AN71" s="27"/>
      <c r="AO71" s="27"/>
      <c r="AP71" s="27"/>
      <c r="AQ71" s="27"/>
      <c r="AR71" s="23"/>
      <c r="AS71" s="20"/>
      <c r="AT71" s="27"/>
      <c r="AU71" s="27"/>
    </row>
    <row r="72" spans="1:47" s="31" customFormat="1" x14ac:dyDescent="0.25">
      <c r="A72" s="19"/>
      <c r="B72" s="18"/>
      <c r="C72" s="19"/>
      <c r="D72" s="20"/>
      <c r="E72" s="21"/>
      <c r="F72" s="22"/>
      <c r="G72" s="23"/>
      <c r="H72" s="24"/>
      <c r="I72" s="24"/>
      <c r="J72" s="25"/>
      <c r="K72" s="23"/>
      <c r="L72" s="26"/>
      <c r="M72" s="26"/>
      <c r="N72" s="26"/>
      <c r="O72" s="26"/>
      <c r="P72" s="26"/>
      <c r="Q72" s="26"/>
      <c r="R72" s="25"/>
      <c r="S72" s="27"/>
      <c r="T72" s="27"/>
      <c r="U72" s="25"/>
      <c r="V72" s="27"/>
      <c r="W72" s="27"/>
      <c r="X72" s="25"/>
      <c r="Y72" s="27"/>
      <c r="Z72" s="27"/>
      <c r="AA72" s="28"/>
      <c r="AB72" s="27"/>
      <c r="AC72" s="27"/>
      <c r="AD72" s="28"/>
      <c r="AE72" s="27"/>
      <c r="AF72" s="27"/>
      <c r="AG72" s="25"/>
      <c r="AH72" s="27"/>
      <c r="AI72" s="27"/>
      <c r="AJ72" s="25"/>
      <c r="AK72" s="25"/>
      <c r="AL72" s="29"/>
      <c r="AM72" s="30"/>
      <c r="AN72" s="27"/>
      <c r="AO72" s="27"/>
      <c r="AP72" s="27"/>
      <c r="AQ72" s="27"/>
      <c r="AR72" s="23"/>
      <c r="AS72" s="20"/>
      <c r="AT72" s="27"/>
      <c r="AU72" s="27"/>
    </row>
    <row r="73" spans="1:47" s="31" customFormat="1" x14ac:dyDescent="0.25">
      <c r="A73" s="19"/>
      <c r="B73" s="18"/>
      <c r="C73" s="19"/>
      <c r="D73" s="20"/>
      <c r="E73" s="21"/>
      <c r="F73" s="22"/>
      <c r="G73" s="23"/>
      <c r="H73" s="24"/>
      <c r="I73" s="24"/>
      <c r="J73" s="25"/>
      <c r="K73" s="23"/>
      <c r="L73" s="26"/>
      <c r="M73" s="26"/>
      <c r="N73" s="26"/>
      <c r="O73" s="26"/>
      <c r="P73" s="26"/>
      <c r="Q73" s="26"/>
      <c r="R73" s="25"/>
      <c r="S73" s="27"/>
      <c r="T73" s="27"/>
      <c r="U73" s="25"/>
      <c r="V73" s="27"/>
      <c r="W73" s="27"/>
      <c r="X73" s="25"/>
      <c r="Y73" s="27"/>
      <c r="Z73" s="27"/>
      <c r="AA73" s="28"/>
      <c r="AB73" s="27"/>
      <c r="AC73" s="27"/>
      <c r="AD73" s="28"/>
      <c r="AE73" s="27"/>
      <c r="AF73" s="27"/>
      <c r="AG73" s="25"/>
      <c r="AH73" s="27"/>
      <c r="AI73" s="27"/>
      <c r="AJ73" s="25"/>
      <c r="AK73" s="25"/>
      <c r="AL73" s="29"/>
      <c r="AM73" s="30"/>
      <c r="AN73" s="27"/>
      <c r="AO73" s="27"/>
      <c r="AP73" s="27"/>
      <c r="AQ73" s="27"/>
      <c r="AR73" s="23"/>
      <c r="AS73" s="20"/>
      <c r="AT73" s="27"/>
      <c r="AU73" s="27"/>
    </row>
    <row r="74" spans="1:47" s="31" customFormat="1" x14ac:dyDescent="0.25">
      <c r="A74" s="19"/>
      <c r="B74" s="18"/>
      <c r="C74" s="19"/>
      <c r="D74" s="20"/>
      <c r="E74" s="21"/>
      <c r="F74" s="22"/>
      <c r="G74" s="23"/>
      <c r="H74" s="24"/>
      <c r="I74" s="24"/>
      <c r="J74" s="25"/>
      <c r="K74" s="23"/>
      <c r="L74" s="26"/>
      <c r="M74" s="26"/>
      <c r="N74" s="26"/>
      <c r="O74" s="26"/>
      <c r="P74" s="26"/>
      <c r="Q74" s="26"/>
      <c r="R74" s="25"/>
      <c r="S74" s="27"/>
      <c r="T74" s="27"/>
      <c r="U74" s="25"/>
      <c r="V74" s="27"/>
      <c r="W74" s="27"/>
      <c r="X74" s="25"/>
      <c r="Y74" s="27"/>
      <c r="Z74" s="27"/>
      <c r="AA74" s="28"/>
      <c r="AB74" s="27"/>
      <c r="AC74" s="27"/>
      <c r="AD74" s="28"/>
      <c r="AE74" s="27"/>
      <c r="AF74" s="27"/>
      <c r="AG74" s="25"/>
      <c r="AH74" s="27"/>
      <c r="AI74" s="27"/>
      <c r="AJ74" s="25"/>
      <c r="AK74" s="25"/>
      <c r="AL74" s="29"/>
      <c r="AM74" s="30"/>
      <c r="AN74" s="27"/>
      <c r="AO74" s="27"/>
      <c r="AP74" s="27"/>
      <c r="AQ74" s="27"/>
      <c r="AR74" s="23"/>
      <c r="AS74" s="20"/>
      <c r="AT74" s="27"/>
      <c r="AU74" s="27"/>
    </row>
    <row r="75" spans="1:47" s="31" customFormat="1" x14ac:dyDescent="0.25">
      <c r="A75" s="19"/>
      <c r="B75" s="18"/>
      <c r="C75" s="19"/>
      <c r="D75" s="20"/>
      <c r="E75" s="21"/>
      <c r="F75" s="22"/>
      <c r="G75" s="23"/>
      <c r="H75" s="24"/>
      <c r="I75" s="24"/>
      <c r="J75" s="25"/>
      <c r="K75" s="23"/>
      <c r="L75" s="26"/>
      <c r="M75" s="26"/>
      <c r="N75" s="26"/>
      <c r="O75" s="26"/>
      <c r="P75" s="26"/>
      <c r="Q75" s="26"/>
      <c r="R75" s="25"/>
      <c r="S75" s="27"/>
      <c r="T75" s="27"/>
      <c r="U75" s="25"/>
      <c r="V75" s="27"/>
      <c r="W75" s="27"/>
      <c r="X75" s="25"/>
      <c r="Y75" s="27"/>
      <c r="Z75" s="27"/>
      <c r="AA75" s="28"/>
      <c r="AB75" s="27"/>
      <c r="AC75" s="27"/>
      <c r="AD75" s="28"/>
      <c r="AE75" s="27"/>
      <c r="AF75" s="27"/>
      <c r="AG75" s="25"/>
      <c r="AH75" s="27"/>
      <c r="AI75" s="27"/>
      <c r="AJ75" s="25"/>
      <c r="AK75" s="25"/>
      <c r="AL75" s="29"/>
      <c r="AM75" s="30"/>
      <c r="AN75" s="27"/>
      <c r="AO75" s="27"/>
      <c r="AP75" s="27"/>
      <c r="AQ75" s="27"/>
      <c r="AR75" s="23"/>
      <c r="AS75" s="20"/>
      <c r="AT75" s="27"/>
      <c r="AU75" s="27"/>
    </row>
    <row r="76" spans="1:47" s="31" customFormat="1" x14ac:dyDescent="0.25">
      <c r="A76" s="19"/>
      <c r="B76" s="18"/>
      <c r="C76" s="19"/>
      <c r="D76" s="20"/>
      <c r="E76" s="21"/>
      <c r="F76" s="22"/>
      <c r="G76" s="23"/>
      <c r="H76" s="24"/>
      <c r="I76" s="24"/>
      <c r="J76" s="25"/>
      <c r="K76" s="23"/>
      <c r="L76" s="26"/>
      <c r="M76" s="26"/>
      <c r="N76" s="26"/>
      <c r="O76" s="26"/>
      <c r="P76" s="26"/>
      <c r="Q76" s="26"/>
      <c r="R76" s="25"/>
      <c r="S76" s="27"/>
      <c r="T76" s="27"/>
      <c r="U76" s="25"/>
      <c r="V76" s="27"/>
      <c r="W76" s="27"/>
      <c r="X76" s="25"/>
      <c r="Y76" s="27"/>
      <c r="Z76" s="27"/>
      <c r="AA76" s="28"/>
      <c r="AB76" s="27"/>
      <c r="AC76" s="27"/>
      <c r="AD76" s="28"/>
      <c r="AE76" s="27"/>
      <c r="AF76" s="27"/>
      <c r="AG76" s="25"/>
      <c r="AH76" s="27"/>
      <c r="AI76" s="27"/>
      <c r="AJ76" s="25"/>
      <c r="AK76" s="25"/>
      <c r="AL76" s="29"/>
      <c r="AM76" s="30"/>
      <c r="AN76" s="27"/>
      <c r="AO76" s="27"/>
      <c r="AP76" s="27"/>
      <c r="AQ76" s="27"/>
      <c r="AR76" s="23"/>
      <c r="AS76" s="20"/>
      <c r="AT76" s="27"/>
      <c r="AU76" s="27"/>
    </row>
    <row r="77" spans="1:47" s="31" customFormat="1" x14ac:dyDescent="0.25">
      <c r="A77" s="19"/>
      <c r="B77" s="18"/>
      <c r="C77" s="19"/>
      <c r="D77" s="20"/>
      <c r="E77" s="21"/>
      <c r="F77" s="22"/>
      <c r="G77" s="23"/>
      <c r="H77" s="24"/>
      <c r="I77" s="24"/>
      <c r="J77" s="25"/>
      <c r="K77" s="23"/>
      <c r="L77" s="26"/>
      <c r="M77" s="26"/>
      <c r="N77" s="26"/>
      <c r="O77" s="26"/>
      <c r="P77" s="26"/>
      <c r="Q77" s="26"/>
      <c r="R77" s="25"/>
      <c r="S77" s="27"/>
      <c r="T77" s="27"/>
      <c r="U77" s="25"/>
      <c r="V77" s="27"/>
      <c r="W77" s="27"/>
      <c r="X77" s="25"/>
      <c r="Y77" s="27"/>
      <c r="Z77" s="27"/>
      <c r="AA77" s="28"/>
      <c r="AB77" s="27"/>
      <c r="AC77" s="27"/>
      <c r="AD77" s="28"/>
      <c r="AE77" s="27"/>
      <c r="AF77" s="27"/>
      <c r="AG77" s="25"/>
      <c r="AH77" s="27"/>
      <c r="AI77" s="27"/>
      <c r="AJ77" s="25"/>
      <c r="AK77" s="25"/>
      <c r="AL77" s="29"/>
      <c r="AM77" s="30"/>
      <c r="AN77" s="27"/>
      <c r="AO77" s="27"/>
      <c r="AP77" s="27"/>
      <c r="AQ77" s="27"/>
      <c r="AR77" s="23"/>
      <c r="AS77" s="20"/>
      <c r="AT77" s="27"/>
      <c r="AU77" s="27"/>
    </row>
    <row r="78" spans="1:47" s="31" customFormat="1" x14ac:dyDescent="0.25">
      <c r="A78" s="19"/>
      <c r="B78" s="18"/>
      <c r="C78" s="19"/>
      <c r="D78" s="20"/>
      <c r="E78" s="21"/>
      <c r="F78" s="22"/>
      <c r="G78" s="23"/>
      <c r="H78" s="24"/>
      <c r="I78" s="24"/>
      <c r="J78" s="25"/>
      <c r="K78" s="23"/>
      <c r="L78" s="26"/>
      <c r="M78" s="26"/>
      <c r="N78" s="26"/>
      <c r="O78" s="26"/>
      <c r="P78" s="26"/>
      <c r="Q78" s="26"/>
      <c r="R78" s="25"/>
      <c r="S78" s="27"/>
      <c r="T78" s="27"/>
      <c r="U78" s="25"/>
      <c r="V78" s="27"/>
      <c r="W78" s="27"/>
      <c r="X78" s="25"/>
      <c r="Y78" s="27"/>
      <c r="Z78" s="27"/>
      <c r="AA78" s="28"/>
      <c r="AB78" s="27"/>
      <c r="AC78" s="27"/>
      <c r="AD78" s="28"/>
      <c r="AE78" s="27"/>
      <c r="AF78" s="27"/>
      <c r="AG78" s="25"/>
      <c r="AH78" s="27"/>
      <c r="AI78" s="27"/>
      <c r="AJ78" s="25"/>
      <c r="AK78" s="25"/>
      <c r="AL78" s="29"/>
      <c r="AM78" s="30"/>
      <c r="AN78" s="27"/>
      <c r="AO78" s="27"/>
      <c r="AP78" s="27"/>
      <c r="AQ78" s="27"/>
      <c r="AR78" s="23"/>
      <c r="AS78" s="20"/>
      <c r="AT78" s="27"/>
      <c r="AU78" s="27"/>
    </row>
    <row r="79" spans="1:47" s="31" customFormat="1" x14ac:dyDescent="0.25">
      <c r="A79" s="19"/>
      <c r="B79" s="18"/>
      <c r="C79" s="19"/>
      <c r="D79" s="20"/>
      <c r="E79" s="21"/>
      <c r="F79" s="22"/>
      <c r="G79" s="23"/>
      <c r="H79" s="24"/>
      <c r="I79" s="24"/>
      <c r="J79" s="25"/>
      <c r="K79" s="23"/>
      <c r="L79" s="26"/>
      <c r="M79" s="26"/>
      <c r="N79" s="26"/>
      <c r="O79" s="26"/>
      <c r="P79" s="26"/>
      <c r="Q79" s="26"/>
      <c r="R79" s="25"/>
      <c r="S79" s="27"/>
      <c r="T79" s="27"/>
      <c r="U79" s="25"/>
      <c r="V79" s="27"/>
      <c r="W79" s="27"/>
      <c r="X79" s="25"/>
      <c r="Y79" s="27"/>
      <c r="Z79" s="27"/>
      <c r="AA79" s="28"/>
      <c r="AB79" s="27"/>
      <c r="AC79" s="27"/>
      <c r="AD79" s="28"/>
      <c r="AE79" s="27"/>
      <c r="AF79" s="27"/>
      <c r="AG79" s="25"/>
      <c r="AH79" s="27"/>
      <c r="AI79" s="27"/>
      <c r="AJ79" s="25"/>
      <c r="AK79" s="25"/>
      <c r="AL79" s="29"/>
      <c r="AM79" s="30"/>
      <c r="AN79" s="27"/>
      <c r="AO79" s="27"/>
      <c r="AP79" s="27"/>
      <c r="AQ79" s="27"/>
      <c r="AR79" s="23"/>
      <c r="AS79" s="20"/>
      <c r="AT79" s="27"/>
      <c r="AU79" s="27"/>
    </row>
    <row r="80" spans="1:47" s="31" customFormat="1" x14ac:dyDescent="0.25">
      <c r="A80" s="19"/>
      <c r="B80" s="18"/>
      <c r="C80" s="19"/>
      <c r="D80" s="20"/>
      <c r="E80" s="21"/>
      <c r="F80" s="22"/>
      <c r="G80" s="23"/>
      <c r="H80" s="24"/>
      <c r="I80" s="24"/>
      <c r="J80" s="25"/>
      <c r="K80" s="23"/>
      <c r="L80" s="26"/>
      <c r="M80" s="26"/>
      <c r="N80" s="26"/>
      <c r="O80" s="26"/>
      <c r="P80" s="26"/>
      <c r="Q80" s="26"/>
      <c r="R80" s="25"/>
      <c r="S80" s="27"/>
      <c r="T80" s="27"/>
      <c r="U80" s="25"/>
      <c r="V80" s="27"/>
      <c r="W80" s="27"/>
      <c r="X80" s="25"/>
      <c r="Y80" s="27"/>
      <c r="Z80" s="27"/>
      <c r="AA80" s="28"/>
      <c r="AB80" s="27"/>
      <c r="AC80" s="27"/>
      <c r="AD80" s="28"/>
      <c r="AE80" s="27"/>
      <c r="AF80" s="27"/>
      <c r="AG80" s="25"/>
      <c r="AH80" s="27"/>
      <c r="AI80" s="27"/>
      <c r="AJ80" s="25"/>
      <c r="AK80" s="25"/>
      <c r="AL80" s="29"/>
      <c r="AM80" s="30"/>
      <c r="AN80" s="27"/>
      <c r="AO80" s="27"/>
      <c r="AP80" s="27"/>
      <c r="AQ80" s="27"/>
      <c r="AR80" s="23"/>
      <c r="AS80" s="20"/>
      <c r="AT80" s="27"/>
      <c r="AU80" s="27"/>
    </row>
    <row r="81" spans="1:47" s="31" customFormat="1" x14ac:dyDescent="0.25">
      <c r="A81" s="19"/>
      <c r="B81" s="18"/>
      <c r="C81" s="19"/>
      <c r="D81" s="20"/>
      <c r="E81" s="21"/>
      <c r="F81" s="22"/>
      <c r="G81" s="23"/>
      <c r="H81" s="24"/>
      <c r="I81" s="24"/>
      <c r="J81" s="25"/>
      <c r="K81" s="23"/>
      <c r="L81" s="26"/>
      <c r="M81" s="26"/>
      <c r="N81" s="26"/>
      <c r="O81" s="26"/>
      <c r="P81" s="26"/>
      <c r="Q81" s="26"/>
      <c r="R81" s="25"/>
      <c r="S81" s="27"/>
      <c r="T81" s="27"/>
      <c r="U81" s="25"/>
      <c r="V81" s="27"/>
      <c r="W81" s="27"/>
      <c r="X81" s="25"/>
      <c r="Y81" s="27"/>
      <c r="Z81" s="27"/>
      <c r="AA81" s="28"/>
      <c r="AB81" s="27"/>
      <c r="AC81" s="27"/>
      <c r="AD81" s="28"/>
      <c r="AE81" s="27"/>
      <c r="AF81" s="27"/>
      <c r="AG81" s="25"/>
      <c r="AH81" s="27"/>
      <c r="AI81" s="27"/>
      <c r="AJ81" s="25"/>
      <c r="AK81" s="25"/>
      <c r="AL81" s="29"/>
      <c r="AM81" s="30"/>
      <c r="AN81" s="27"/>
      <c r="AO81" s="27"/>
      <c r="AP81" s="27"/>
      <c r="AQ81" s="27"/>
      <c r="AR81" s="23"/>
      <c r="AS81" s="20"/>
      <c r="AT81" s="27"/>
      <c r="AU81" s="27"/>
    </row>
    <row r="82" spans="1:47" s="31" customFormat="1" x14ac:dyDescent="0.25">
      <c r="A82" s="19"/>
      <c r="B82" s="18"/>
      <c r="C82" s="19"/>
      <c r="D82" s="20"/>
      <c r="E82" s="21"/>
      <c r="F82" s="22"/>
      <c r="G82" s="23"/>
      <c r="H82" s="24"/>
      <c r="I82" s="24"/>
      <c r="J82" s="25"/>
      <c r="K82" s="23"/>
      <c r="L82" s="26"/>
      <c r="M82" s="26"/>
      <c r="N82" s="26"/>
      <c r="O82" s="26"/>
      <c r="P82" s="26"/>
      <c r="Q82" s="26"/>
      <c r="R82" s="25"/>
      <c r="S82" s="27"/>
      <c r="T82" s="27"/>
      <c r="U82" s="25"/>
      <c r="V82" s="27"/>
      <c r="W82" s="27"/>
      <c r="X82" s="25"/>
      <c r="Y82" s="27"/>
      <c r="Z82" s="27"/>
      <c r="AA82" s="28"/>
      <c r="AB82" s="27"/>
      <c r="AC82" s="27"/>
      <c r="AD82" s="28"/>
      <c r="AE82" s="27"/>
      <c r="AF82" s="27"/>
      <c r="AG82" s="25"/>
      <c r="AH82" s="27"/>
      <c r="AI82" s="27"/>
      <c r="AJ82" s="25"/>
      <c r="AK82" s="25"/>
      <c r="AL82" s="29"/>
      <c r="AM82" s="30"/>
      <c r="AN82" s="27"/>
      <c r="AO82" s="27"/>
      <c r="AP82" s="27"/>
      <c r="AQ82" s="27"/>
      <c r="AR82" s="23"/>
      <c r="AS82" s="20"/>
      <c r="AT82" s="27"/>
      <c r="AU82" s="27"/>
    </row>
    <row r="83" spans="1:47" s="31" customFormat="1" x14ac:dyDescent="0.25">
      <c r="A83" s="19"/>
      <c r="B83" s="18"/>
      <c r="C83" s="19"/>
      <c r="D83" s="20"/>
      <c r="E83" s="21"/>
      <c r="F83" s="22"/>
      <c r="G83" s="23"/>
      <c r="H83" s="24"/>
      <c r="I83" s="24"/>
      <c r="J83" s="25"/>
      <c r="K83" s="23"/>
      <c r="L83" s="26"/>
      <c r="M83" s="26"/>
      <c r="N83" s="26"/>
      <c r="O83" s="26"/>
      <c r="P83" s="26"/>
      <c r="Q83" s="26"/>
      <c r="R83" s="25"/>
      <c r="S83" s="27"/>
      <c r="T83" s="27"/>
      <c r="U83" s="25"/>
      <c r="V83" s="27"/>
      <c r="W83" s="27"/>
      <c r="X83" s="25"/>
      <c r="Y83" s="27"/>
      <c r="Z83" s="27"/>
      <c r="AA83" s="28"/>
      <c r="AB83" s="27"/>
      <c r="AC83" s="27"/>
      <c r="AD83" s="28"/>
      <c r="AE83" s="27"/>
      <c r="AF83" s="27"/>
      <c r="AG83" s="25"/>
      <c r="AH83" s="27"/>
      <c r="AI83" s="27"/>
      <c r="AJ83" s="25"/>
      <c r="AK83" s="25"/>
      <c r="AL83" s="29"/>
      <c r="AM83" s="30"/>
      <c r="AN83" s="27"/>
      <c r="AO83" s="27"/>
      <c r="AP83" s="27"/>
      <c r="AQ83" s="27"/>
      <c r="AR83" s="23"/>
      <c r="AS83" s="20"/>
      <c r="AT83" s="27"/>
      <c r="AU83" s="27"/>
    </row>
    <row r="84" spans="1:47" s="31" customFormat="1" x14ac:dyDescent="0.25">
      <c r="A84" s="19"/>
      <c r="B84" s="18"/>
      <c r="C84" s="19"/>
      <c r="D84" s="20"/>
      <c r="E84" s="21"/>
      <c r="F84" s="22"/>
      <c r="G84" s="23"/>
      <c r="H84" s="24"/>
      <c r="I84" s="24"/>
      <c r="J84" s="25"/>
      <c r="K84" s="23"/>
      <c r="L84" s="26"/>
      <c r="M84" s="26"/>
      <c r="N84" s="26"/>
      <c r="O84" s="26"/>
      <c r="P84" s="26"/>
      <c r="Q84" s="26"/>
      <c r="R84" s="25"/>
      <c r="S84" s="27"/>
      <c r="T84" s="27"/>
      <c r="U84" s="25"/>
      <c r="V84" s="27"/>
      <c r="W84" s="27"/>
      <c r="X84" s="25"/>
      <c r="Y84" s="27"/>
      <c r="Z84" s="27"/>
      <c r="AA84" s="28"/>
      <c r="AB84" s="27"/>
      <c r="AC84" s="27"/>
      <c r="AD84" s="28"/>
      <c r="AE84" s="27"/>
      <c r="AF84" s="27"/>
      <c r="AG84" s="25"/>
      <c r="AH84" s="27"/>
      <c r="AI84" s="27"/>
      <c r="AJ84" s="25"/>
      <c r="AK84" s="25"/>
      <c r="AL84" s="29"/>
      <c r="AM84" s="30"/>
      <c r="AN84" s="27"/>
      <c r="AO84" s="27"/>
      <c r="AP84" s="27"/>
      <c r="AQ84" s="27"/>
      <c r="AR84" s="23"/>
      <c r="AS84" s="20"/>
      <c r="AT84" s="27"/>
      <c r="AU84" s="27"/>
    </row>
    <row r="85" spans="1:47" s="31" customFormat="1" x14ac:dyDescent="0.25">
      <c r="A85" s="19"/>
      <c r="B85" s="18"/>
      <c r="C85" s="19"/>
      <c r="D85" s="20"/>
      <c r="E85" s="21"/>
      <c r="F85" s="22"/>
      <c r="G85" s="23"/>
      <c r="H85" s="24"/>
      <c r="I85" s="24"/>
      <c r="J85" s="25"/>
      <c r="K85" s="23"/>
      <c r="L85" s="26"/>
      <c r="M85" s="26"/>
      <c r="N85" s="26"/>
      <c r="O85" s="26"/>
      <c r="P85" s="26"/>
      <c r="Q85" s="26"/>
      <c r="R85" s="25"/>
      <c r="S85" s="27"/>
      <c r="T85" s="27"/>
      <c r="U85" s="25"/>
      <c r="V85" s="27"/>
      <c r="W85" s="27"/>
      <c r="X85" s="25"/>
      <c r="Y85" s="27"/>
      <c r="Z85" s="27"/>
      <c r="AA85" s="28"/>
      <c r="AB85" s="27"/>
      <c r="AC85" s="27"/>
      <c r="AD85" s="28"/>
      <c r="AE85" s="27"/>
      <c r="AF85" s="27"/>
      <c r="AG85" s="25"/>
      <c r="AH85" s="27"/>
      <c r="AI85" s="27"/>
      <c r="AJ85" s="25"/>
      <c r="AK85" s="25"/>
      <c r="AL85" s="29"/>
      <c r="AM85" s="30"/>
      <c r="AN85" s="27"/>
      <c r="AO85" s="27"/>
      <c r="AP85" s="27"/>
      <c r="AQ85" s="27"/>
      <c r="AR85" s="23"/>
      <c r="AS85" s="20"/>
      <c r="AT85" s="27"/>
      <c r="AU85" s="27"/>
    </row>
    <row r="86" spans="1:47" s="31" customFormat="1" x14ac:dyDescent="0.25">
      <c r="A86" s="19"/>
      <c r="B86" s="18"/>
      <c r="C86" s="19"/>
      <c r="D86" s="20"/>
      <c r="E86" s="21"/>
      <c r="F86" s="22"/>
      <c r="G86" s="23"/>
      <c r="H86" s="24"/>
      <c r="I86" s="24"/>
      <c r="J86" s="25"/>
      <c r="K86" s="23"/>
      <c r="L86" s="26"/>
      <c r="M86" s="26"/>
      <c r="N86" s="26"/>
      <c r="O86" s="26"/>
      <c r="P86" s="26"/>
      <c r="Q86" s="26"/>
      <c r="R86" s="25"/>
      <c r="S86" s="27"/>
      <c r="T86" s="27"/>
      <c r="U86" s="25"/>
      <c r="V86" s="27"/>
      <c r="W86" s="27"/>
      <c r="X86" s="25"/>
      <c r="Y86" s="27"/>
      <c r="Z86" s="27"/>
      <c r="AA86" s="28"/>
      <c r="AB86" s="27"/>
      <c r="AC86" s="27"/>
      <c r="AD86" s="28"/>
      <c r="AE86" s="27"/>
      <c r="AF86" s="27"/>
      <c r="AG86" s="25"/>
      <c r="AH86" s="27"/>
      <c r="AI86" s="27"/>
      <c r="AJ86" s="25"/>
      <c r="AK86" s="25"/>
      <c r="AL86" s="29"/>
      <c r="AM86" s="30"/>
      <c r="AN86" s="27"/>
      <c r="AO86" s="27"/>
      <c r="AP86" s="27"/>
      <c r="AQ86" s="27"/>
      <c r="AR86" s="23"/>
      <c r="AS86" s="20"/>
      <c r="AT86" s="27"/>
      <c r="AU86" s="27"/>
    </row>
    <row r="87" spans="1:47" s="31" customFormat="1" x14ac:dyDescent="0.25">
      <c r="A87" s="19"/>
      <c r="B87" s="18"/>
      <c r="C87" s="19"/>
      <c r="D87" s="20"/>
      <c r="E87" s="21"/>
      <c r="F87" s="22"/>
      <c r="G87" s="23"/>
      <c r="H87" s="24"/>
      <c r="I87" s="24"/>
      <c r="J87" s="25"/>
      <c r="K87" s="23"/>
      <c r="L87" s="26"/>
      <c r="M87" s="26"/>
      <c r="N87" s="26"/>
      <c r="O87" s="26"/>
      <c r="P87" s="26"/>
      <c r="Q87" s="26"/>
      <c r="R87" s="25"/>
      <c r="S87" s="27"/>
      <c r="T87" s="27"/>
      <c r="U87" s="25"/>
      <c r="V87" s="27"/>
      <c r="W87" s="27"/>
      <c r="X87" s="25"/>
      <c r="Y87" s="27"/>
      <c r="Z87" s="27"/>
      <c r="AA87" s="28"/>
      <c r="AB87" s="27"/>
      <c r="AC87" s="27"/>
      <c r="AD87" s="28"/>
      <c r="AE87" s="27"/>
      <c r="AF87" s="27"/>
      <c r="AG87" s="25"/>
      <c r="AH87" s="27"/>
      <c r="AI87" s="27"/>
      <c r="AJ87" s="25"/>
      <c r="AK87" s="25"/>
      <c r="AL87" s="29"/>
      <c r="AM87" s="30"/>
      <c r="AN87" s="27"/>
      <c r="AO87" s="27"/>
      <c r="AP87" s="27"/>
      <c r="AQ87" s="27"/>
      <c r="AR87" s="23"/>
      <c r="AS87" s="20"/>
      <c r="AT87" s="27"/>
      <c r="AU87" s="27"/>
    </row>
  </sheetData>
  <mergeCells count="50">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T11:AV11"/>
    <mergeCell ref="D12:D15"/>
    <mergeCell ref="A11:B11"/>
    <mergeCell ref="C11:AR11"/>
    <mergeCell ref="A12:A15"/>
    <mergeCell ref="B12:B15"/>
    <mergeCell ref="C12:C15"/>
    <mergeCell ref="A6:B6"/>
    <mergeCell ref="C6:AR6"/>
    <mergeCell ref="AT6:AV6"/>
    <mergeCell ref="A9:B9"/>
    <mergeCell ref="C9:AR9"/>
    <mergeCell ref="AT9:AV9"/>
    <mergeCell ref="A20:B20"/>
    <mergeCell ref="C20:AR20"/>
    <mergeCell ref="AT20:AV20"/>
    <mergeCell ref="D16:D18"/>
    <mergeCell ref="A16:A18"/>
    <mergeCell ref="B16:B18"/>
    <mergeCell ref="C16:C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
  <sheetViews>
    <sheetView workbookViewId="0">
      <selection activeCell="F7" sqref="F7"/>
    </sheetView>
  </sheetViews>
  <sheetFormatPr defaultRowHeight="12.75" x14ac:dyDescent="0.25"/>
  <cols>
    <col min="1" max="1" width="6.28515625" style="73" customWidth="1"/>
    <col min="2" max="2" width="26" style="73" customWidth="1"/>
    <col min="3" max="3" width="25.140625" style="73" customWidth="1"/>
    <col min="4" max="4" width="18.42578125" style="73" customWidth="1"/>
    <col min="5" max="5" width="19.5703125" style="73" customWidth="1"/>
    <col min="6"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7.75" customHeight="1" x14ac:dyDescent="0.25">
      <c r="A6" s="232" t="s">
        <v>185</v>
      </c>
      <c r="B6" s="233"/>
      <c r="C6" s="232" t="s">
        <v>186</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67" customFormat="1" ht="110.25" customHeight="1" x14ac:dyDescent="0.25">
      <c r="A7" s="45" t="s">
        <v>51</v>
      </c>
      <c r="B7" s="46" t="s">
        <v>52</v>
      </c>
      <c r="C7" s="45" t="s">
        <v>53</v>
      </c>
      <c r="D7" s="46" t="s">
        <v>54</v>
      </c>
      <c r="E7" s="57" t="s">
        <v>55</v>
      </c>
      <c r="F7" s="47" t="s">
        <v>122</v>
      </c>
      <c r="G7" s="92"/>
      <c r="H7" s="50"/>
      <c r="I7" s="50"/>
      <c r="J7" s="49">
        <f t="shared" ref="J7:J10" si="0">G7*H7*I7</f>
        <v>0</v>
      </c>
      <c r="K7" s="86"/>
      <c r="L7" s="54"/>
      <c r="M7" s="50"/>
      <c r="N7" s="50"/>
      <c r="O7" s="50"/>
      <c r="P7" s="50"/>
      <c r="Q7" s="50"/>
      <c r="R7" s="93">
        <f t="shared" ref="R7:R10" si="1">(K7*L7*M7*N7)+(K7*P7)+(K7*L7*O7)+(K7*L7*Q7)</f>
        <v>0</v>
      </c>
      <c r="S7" s="52"/>
      <c r="T7" s="52"/>
      <c r="U7" s="51">
        <f t="shared" ref="U7:U10" si="2">S7*T7</f>
        <v>0</v>
      </c>
      <c r="V7" s="52"/>
      <c r="W7" s="52"/>
      <c r="X7" s="51">
        <f t="shared" ref="X7:X10" si="3">V7*W7</f>
        <v>0</v>
      </c>
      <c r="Y7" s="52"/>
      <c r="Z7" s="52"/>
      <c r="AA7" s="51">
        <f t="shared" ref="AA7:AA10" si="4">Y7*Z7</f>
        <v>0</v>
      </c>
      <c r="AB7" s="52"/>
      <c r="AC7" s="52"/>
      <c r="AD7" s="51">
        <f t="shared" ref="AD7:AD10" si="5">AB7*AC7</f>
        <v>0</v>
      </c>
      <c r="AE7" s="52"/>
      <c r="AF7" s="52"/>
      <c r="AG7" s="51">
        <f t="shared" ref="AG7:AG10" si="6">AE7*AF7</f>
        <v>0</v>
      </c>
      <c r="AH7" s="52"/>
      <c r="AI7" s="52"/>
      <c r="AJ7" s="51">
        <f t="shared" ref="AJ7:AJ10" si="7">AH7+AI7</f>
        <v>0</v>
      </c>
      <c r="AK7" s="51"/>
      <c r="AL7" s="53">
        <f t="shared" ref="AL7:AL10" si="8">AJ7+AG7+AD7+AA7+X7+U7+R7+J7+AK7</f>
        <v>0</v>
      </c>
      <c r="AM7" s="86">
        <f>SUM(AL7:AL9)</f>
        <v>0</v>
      </c>
      <c r="AN7" s="54"/>
      <c r="AO7" s="54"/>
      <c r="AP7" s="54">
        <v>250000</v>
      </c>
      <c r="AQ7" s="57" t="s">
        <v>56</v>
      </c>
      <c r="AR7" s="54"/>
      <c r="AS7" s="55"/>
      <c r="AT7" s="54">
        <v>100000</v>
      </c>
      <c r="AU7" s="54">
        <v>100000</v>
      </c>
      <c r="AV7" s="54">
        <v>50000</v>
      </c>
    </row>
    <row r="8" spans="1:67" s="65" customFormat="1" ht="26.25" customHeight="1" x14ac:dyDescent="0.25">
      <c r="A8" s="232" t="s">
        <v>187</v>
      </c>
      <c r="B8" s="233"/>
      <c r="C8" s="232" t="s">
        <v>188</v>
      </c>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3"/>
    </row>
    <row r="9" spans="1:67" s="56" customFormat="1" ht="149.25" customHeight="1" x14ac:dyDescent="0.25">
      <c r="A9" s="45" t="s">
        <v>57</v>
      </c>
      <c r="B9" s="46" t="s">
        <v>58</v>
      </c>
      <c r="C9" s="45" t="s">
        <v>53</v>
      </c>
      <c r="D9" s="46" t="s">
        <v>59</v>
      </c>
      <c r="E9" s="57" t="s">
        <v>60</v>
      </c>
      <c r="F9" s="47" t="s">
        <v>479</v>
      </c>
      <c r="G9" s="48"/>
      <c r="H9" s="48"/>
      <c r="I9" s="48"/>
      <c r="J9" s="49">
        <f t="shared" si="0"/>
        <v>0</v>
      </c>
      <c r="K9" s="48"/>
      <c r="L9" s="48"/>
      <c r="M9" s="48"/>
      <c r="N9" s="48"/>
      <c r="O9" s="48"/>
      <c r="P9" s="48"/>
      <c r="Q9" s="50"/>
      <c r="R9" s="93">
        <f t="shared" si="1"/>
        <v>0</v>
      </c>
      <c r="S9" s="52"/>
      <c r="T9" s="52"/>
      <c r="U9" s="51">
        <f t="shared" si="2"/>
        <v>0</v>
      </c>
      <c r="V9" s="52"/>
      <c r="W9" s="52"/>
      <c r="X9" s="51">
        <f t="shared" si="3"/>
        <v>0</v>
      </c>
      <c r="Y9" s="52"/>
      <c r="Z9" s="52"/>
      <c r="AA9" s="51">
        <f t="shared" si="4"/>
        <v>0</v>
      </c>
      <c r="AB9" s="52"/>
      <c r="AC9" s="52"/>
      <c r="AD9" s="51">
        <f t="shared" si="5"/>
        <v>0</v>
      </c>
      <c r="AE9" s="52"/>
      <c r="AF9" s="52"/>
      <c r="AG9" s="51">
        <f t="shared" si="6"/>
        <v>0</v>
      </c>
      <c r="AH9" s="52"/>
      <c r="AI9" s="52"/>
      <c r="AJ9" s="51">
        <f t="shared" si="7"/>
        <v>0</v>
      </c>
      <c r="AK9" s="51"/>
      <c r="AL9" s="53">
        <f t="shared" si="8"/>
        <v>0</v>
      </c>
      <c r="AM9" s="54"/>
      <c r="AN9" s="54"/>
      <c r="AO9" s="54"/>
      <c r="AP9" s="54"/>
      <c r="AQ9" s="54"/>
      <c r="AR9" s="54"/>
      <c r="AS9" s="55"/>
      <c r="AT9" s="54"/>
      <c r="AU9" s="54"/>
      <c r="AV9" s="54"/>
    </row>
    <row r="10" spans="1:67" s="63" customFormat="1" ht="235.5" customHeight="1" x14ac:dyDescent="0.25">
      <c r="A10" s="45" t="s">
        <v>61</v>
      </c>
      <c r="B10" s="46" t="s">
        <v>62</v>
      </c>
      <c r="C10" s="45" t="s">
        <v>53</v>
      </c>
      <c r="D10" s="46" t="s">
        <v>63</v>
      </c>
      <c r="E10" s="57" t="s">
        <v>64</v>
      </c>
      <c r="F10" s="47" t="s">
        <v>479</v>
      </c>
      <c r="G10" s="92"/>
      <c r="H10" s="50"/>
      <c r="I10" s="50"/>
      <c r="J10" s="49">
        <f t="shared" si="0"/>
        <v>0</v>
      </c>
      <c r="K10" s="86"/>
      <c r="L10" s="54"/>
      <c r="M10" s="50"/>
      <c r="N10" s="50"/>
      <c r="O10" s="50"/>
      <c r="P10" s="50"/>
      <c r="Q10" s="50"/>
      <c r="R10" s="93">
        <f t="shared" si="1"/>
        <v>0</v>
      </c>
      <c r="S10" s="52"/>
      <c r="T10" s="52"/>
      <c r="U10" s="51">
        <f t="shared" si="2"/>
        <v>0</v>
      </c>
      <c r="V10" s="52"/>
      <c r="W10" s="52"/>
      <c r="X10" s="51">
        <f t="shared" si="3"/>
        <v>0</v>
      </c>
      <c r="Y10" s="52"/>
      <c r="Z10" s="52"/>
      <c r="AA10" s="51">
        <f t="shared" si="4"/>
        <v>0</v>
      </c>
      <c r="AB10" s="52"/>
      <c r="AC10" s="52"/>
      <c r="AD10" s="51">
        <f t="shared" si="5"/>
        <v>0</v>
      </c>
      <c r="AE10" s="52"/>
      <c r="AF10" s="52"/>
      <c r="AG10" s="51">
        <f t="shared" si="6"/>
        <v>0</v>
      </c>
      <c r="AH10" s="52"/>
      <c r="AI10" s="52"/>
      <c r="AJ10" s="51">
        <f t="shared" si="7"/>
        <v>0</v>
      </c>
      <c r="AK10" s="51"/>
      <c r="AL10" s="53">
        <f t="shared" si="8"/>
        <v>0</v>
      </c>
      <c r="AM10" s="86">
        <f>SUM(AL10:AL10)</f>
        <v>0</v>
      </c>
      <c r="AN10" s="54"/>
      <c r="AO10" s="54"/>
      <c r="AP10" s="54"/>
      <c r="AQ10" s="54"/>
      <c r="AR10" s="54"/>
      <c r="AS10" s="55"/>
      <c r="AT10" s="54"/>
      <c r="AU10" s="54"/>
      <c r="AV10" s="54"/>
    </row>
  </sheetData>
  <mergeCells count="34">
    <mergeCell ref="A2:A4"/>
    <mergeCell ref="AM1:AM4"/>
    <mergeCell ref="AE2:AG3"/>
    <mergeCell ref="AK1:AK4"/>
    <mergeCell ref="AL1:AL4"/>
    <mergeCell ref="A8:B8"/>
    <mergeCell ref="C8:AV8"/>
    <mergeCell ref="AN2:AO2"/>
    <mergeCell ref="AP2:AQ2"/>
    <mergeCell ref="AR2:AR4"/>
    <mergeCell ref="S3:U3"/>
    <mergeCell ref="V3:X3"/>
    <mergeCell ref="Y3:AA3"/>
    <mergeCell ref="AB3:AD3"/>
    <mergeCell ref="AN3:AN4"/>
    <mergeCell ref="AO3:AO4"/>
    <mergeCell ref="AP3:AP4"/>
    <mergeCell ref="A6:B6"/>
    <mergeCell ref="C6:AV6"/>
    <mergeCell ref="B2:B4"/>
    <mergeCell ref="C2:C4"/>
    <mergeCell ref="AT1:AV1"/>
    <mergeCell ref="D2:D4"/>
    <mergeCell ref="E2:E4"/>
    <mergeCell ref="F2:F4"/>
    <mergeCell ref="G2:J3"/>
    <mergeCell ref="K2:R3"/>
    <mergeCell ref="G1:J1"/>
    <mergeCell ref="K1:AG1"/>
    <mergeCell ref="AH1:AJ3"/>
    <mergeCell ref="S2:X2"/>
    <mergeCell ref="Y2:AD2"/>
    <mergeCell ref="AQ3:AQ4"/>
    <mergeCell ref="AN1:AR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workbookViewId="0">
      <selection activeCell="D7" sqref="D7"/>
    </sheetView>
  </sheetViews>
  <sheetFormatPr defaultRowHeight="15" x14ac:dyDescent="0.25"/>
  <cols>
    <col min="2" max="2" width="25.85546875" customWidth="1"/>
    <col min="3" max="3" width="22.28515625" customWidth="1"/>
    <col min="4" max="4" width="21" customWidth="1"/>
    <col min="5" max="5" width="22.7109375" customWidth="1"/>
    <col min="6" max="6" width="25.28515625" customWidth="1"/>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7.75" customHeight="1" x14ac:dyDescent="0.25">
      <c r="A6" s="232" t="s">
        <v>419</v>
      </c>
      <c r="B6" s="233"/>
      <c r="C6" s="232" t="s">
        <v>420</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45" customFormat="1" ht="110.25" customHeight="1" x14ac:dyDescent="0.25">
      <c r="A7" s="45" t="s">
        <v>421</v>
      </c>
      <c r="B7" s="45" t="s">
        <v>423</v>
      </c>
      <c r="C7" s="45" t="s">
        <v>424</v>
      </c>
      <c r="D7" s="45" t="s">
        <v>594</v>
      </c>
      <c r="E7" s="45" t="s">
        <v>425</v>
      </c>
      <c r="F7" s="47" t="s">
        <v>479</v>
      </c>
    </row>
    <row r="8" spans="1:67" s="45" customFormat="1" ht="110.25" customHeight="1" x14ac:dyDescent="0.25">
      <c r="A8" s="45" t="s">
        <v>422</v>
      </c>
      <c r="B8" s="45" t="s">
        <v>507</v>
      </c>
      <c r="C8" s="45" t="s">
        <v>563</v>
      </c>
      <c r="D8" s="45" t="s">
        <v>593</v>
      </c>
      <c r="E8" s="45" t="s">
        <v>426</v>
      </c>
      <c r="F8" s="47" t="s">
        <v>479</v>
      </c>
    </row>
  </sheetData>
  <mergeCells count="32">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4"/>
  <sheetViews>
    <sheetView zoomScale="80" zoomScaleNormal="80" workbookViewId="0">
      <selection activeCell="F9" sqref="F9"/>
    </sheetView>
  </sheetViews>
  <sheetFormatPr defaultRowHeight="15" x14ac:dyDescent="0.25"/>
  <cols>
    <col min="1" max="1" width="6.28515625" style="205" customWidth="1"/>
    <col min="2" max="2" width="19.140625" style="205" customWidth="1"/>
    <col min="3" max="3" width="24.7109375" style="205" customWidth="1"/>
    <col min="4" max="4" width="20.28515625" style="205" customWidth="1"/>
    <col min="5" max="5" width="21.7109375" style="205" customWidth="1"/>
    <col min="6" max="6" width="25.28515625" customWidth="1"/>
  </cols>
  <sheetData>
    <row r="1" spans="1:113"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113"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198"/>
      <c r="AU2" s="198"/>
      <c r="AV2" s="198"/>
    </row>
    <row r="3" spans="1:113"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198"/>
      <c r="AU3" s="198"/>
      <c r="AV3" s="198"/>
    </row>
    <row r="4" spans="1:113" s="77" customFormat="1" ht="66" customHeight="1" x14ac:dyDescent="0.25">
      <c r="A4" s="296"/>
      <c r="B4" s="296"/>
      <c r="C4" s="296"/>
      <c r="D4" s="322"/>
      <c r="E4" s="296"/>
      <c r="F4" s="296"/>
      <c r="G4" s="198" t="s">
        <v>30</v>
      </c>
      <c r="H4" s="80" t="s">
        <v>31</v>
      </c>
      <c r="I4" s="80" t="s">
        <v>32</v>
      </c>
      <c r="J4" s="81" t="s">
        <v>33</v>
      </c>
      <c r="K4" s="80" t="s">
        <v>34</v>
      </c>
      <c r="L4" s="80" t="s">
        <v>35</v>
      </c>
      <c r="M4" s="80" t="s">
        <v>36</v>
      </c>
      <c r="N4" s="80" t="s">
        <v>37</v>
      </c>
      <c r="O4" s="80" t="s">
        <v>38</v>
      </c>
      <c r="P4" s="80" t="s">
        <v>39</v>
      </c>
      <c r="Q4" s="80" t="s">
        <v>40</v>
      </c>
      <c r="R4" s="82" t="s">
        <v>33</v>
      </c>
      <c r="S4" s="80" t="s">
        <v>41</v>
      </c>
      <c r="T4" s="198" t="s">
        <v>42</v>
      </c>
      <c r="U4" s="82" t="s">
        <v>33</v>
      </c>
      <c r="V4" s="80" t="s">
        <v>41</v>
      </c>
      <c r="W4" s="198" t="s">
        <v>42</v>
      </c>
      <c r="X4" s="82" t="s">
        <v>33</v>
      </c>
      <c r="Y4" s="198" t="s">
        <v>43</v>
      </c>
      <c r="Z4" s="198" t="s">
        <v>44</v>
      </c>
      <c r="AA4" s="82" t="s">
        <v>33</v>
      </c>
      <c r="AB4" s="198" t="s">
        <v>43</v>
      </c>
      <c r="AC4" s="198" t="s">
        <v>44</v>
      </c>
      <c r="AD4" s="82" t="s">
        <v>33</v>
      </c>
      <c r="AE4" s="198" t="s">
        <v>43</v>
      </c>
      <c r="AF4" s="198" t="s">
        <v>44</v>
      </c>
      <c r="AG4" s="82" t="s">
        <v>33</v>
      </c>
      <c r="AH4" s="198" t="s">
        <v>45</v>
      </c>
      <c r="AI4" s="198" t="s">
        <v>46</v>
      </c>
      <c r="AJ4" s="82" t="s">
        <v>33</v>
      </c>
      <c r="AK4" s="305"/>
      <c r="AL4" s="316"/>
      <c r="AM4" s="319"/>
      <c r="AN4" s="293"/>
      <c r="AO4" s="293"/>
      <c r="AP4" s="293"/>
      <c r="AQ4" s="293"/>
      <c r="AR4" s="293"/>
      <c r="AS4" s="78"/>
      <c r="AT4" s="83" t="s">
        <v>47</v>
      </c>
      <c r="AU4" s="83" t="s">
        <v>48</v>
      </c>
      <c r="AV4" s="83" t="s">
        <v>49</v>
      </c>
    </row>
    <row r="5" spans="1:113"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113" s="65" customFormat="1" ht="27.75" customHeight="1" x14ac:dyDescent="0.25">
      <c r="A6" s="232" t="s">
        <v>472</v>
      </c>
      <c r="B6" s="233"/>
      <c r="C6" s="232" t="s">
        <v>420</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113" s="135" customFormat="1" ht="87.75" customHeight="1" x14ac:dyDescent="0.2">
      <c r="A7" s="377" t="s">
        <v>473</v>
      </c>
      <c r="B7" s="312" t="s">
        <v>474</v>
      </c>
      <c r="C7" s="380" t="s">
        <v>475</v>
      </c>
      <c r="D7" s="382"/>
      <c r="E7" s="202" t="s">
        <v>478</v>
      </c>
      <c r="F7" s="201" t="s">
        <v>479</v>
      </c>
      <c r="G7" s="127"/>
      <c r="H7" s="128"/>
      <c r="I7" s="128"/>
      <c r="J7" s="129"/>
      <c r="K7" s="127"/>
      <c r="L7" s="130"/>
      <c r="M7" s="128"/>
      <c r="N7" s="128"/>
      <c r="O7" s="128"/>
      <c r="P7" s="128"/>
      <c r="Q7" s="128"/>
      <c r="R7" s="129"/>
      <c r="S7" s="131"/>
      <c r="T7" s="131"/>
      <c r="U7" s="132"/>
      <c r="V7" s="131"/>
      <c r="W7" s="131"/>
      <c r="X7" s="132"/>
      <c r="Y7" s="131"/>
      <c r="Z7" s="131"/>
      <c r="AA7" s="132"/>
      <c r="AB7" s="131"/>
      <c r="AC7" s="131"/>
      <c r="AD7" s="132"/>
      <c r="AE7" s="131"/>
      <c r="AF7" s="131"/>
      <c r="AG7" s="132"/>
      <c r="AH7" s="131"/>
      <c r="AI7" s="131"/>
      <c r="AJ7" s="132"/>
      <c r="AK7" s="132"/>
      <c r="AL7" s="181"/>
      <c r="AM7" s="127"/>
      <c r="AN7" s="127"/>
      <c r="AO7" s="130"/>
      <c r="AP7" s="130"/>
      <c r="AQ7" s="130"/>
      <c r="AR7" s="127"/>
      <c r="AS7" s="183"/>
      <c r="AT7" s="127"/>
      <c r="AU7" s="127"/>
      <c r="AV7" s="54"/>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row>
    <row r="8" spans="1:113" s="135" customFormat="1" ht="69" customHeight="1" x14ac:dyDescent="0.25">
      <c r="A8" s="378"/>
      <c r="B8" s="379"/>
      <c r="C8" s="381"/>
      <c r="D8" s="383"/>
      <c r="E8" s="202" t="s">
        <v>476</v>
      </c>
      <c r="F8" s="201" t="s">
        <v>19</v>
      </c>
      <c r="G8" s="187"/>
      <c r="H8" s="165"/>
      <c r="I8" s="165"/>
      <c r="J8" s="178">
        <f t="shared" ref="J8:J9" si="0">G8*H8*I8</f>
        <v>0</v>
      </c>
      <c r="K8" s="165">
        <v>1</v>
      </c>
      <c r="L8" s="165">
        <v>5</v>
      </c>
      <c r="M8" s="165">
        <v>6</v>
      </c>
      <c r="N8" s="165">
        <v>34</v>
      </c>
      <c r="O8" s="165"/>
      <c r="P8" s="165"/>
      <c r="Q8" s="165"/>
      <c r="R8" s="179">
        <f t="shared" ref="R8:R9" si="1">(K8*L8*M8*N8)+(K8*P8)+(K8*L8*O8)+(K8*L8*Q8)</f>
        <v>1020</v>
      </c>
      <c r="S8" s="170"/>
      <c r="T8" s="170"/>
      <c r="U8" s="180">
        <f t="shared" ref="U8:U9" si="2">S8*T8</f>
        <v>0</v>
      </c>
      <c r="V8" s="170"/>
      <c r="W8" s="170"/>
      <c r="X8" s="180">
        <f t="shared" ref="X8:X9" si="3">V8*W8</f>
        <v>0</v>
      </c>
      <c r="Y8" s="170"/>
      <c r="Z8" s="170"/>
      <c r="AA8" s="180">
        <f t="shared" ref="AA8:AA9" si="4">Y8*Z8</f>
        <v>0</v>
      </c>
      <c r="AB8" s="170"/>
      <c r="AC8" s="170"/>
      <c r="AD8" s="180">
        <f t="shared" ref="AD8:AD9" si="5">AB8*AC8</f>
        <v>0</v>
      </c>
      <c r="AE8" s="170"/>
      <c r="AF8" s="170"/>
      <c r="AG8" s="180">
        <f t="shared" ref="AG8:AG9" si="6">AE8*AF8</f>
        <v>0</v>
      </c>
      <c r="AH8" s="170"/>
      <c r="AI8" s="170"/>
      <c r="AJ8" s="180">
        <f t="shared" ref="AJ8:AJ9" si="7">AH8+AI8</f>
        <v>0</v>
      </c>
      <c r="AK8" s="180"/>
      <c r="AL8" s="181">
        <f t="shared" ref="AL8:AL9" si="8">AJ8+AG8+AD8+AA8+X8+U8+R8+J8+AK8</f>
        <v>1020</v>
      </c>
      <c r="AM8" s="188">
        <v>1020</v>
      </c>
      <c r="AN8" s="200">
        <v>1020</v>
      </c>
      <c r="AO8" s="200" t="s">
        <v>502</v>
      </c>
      <c r="AP8" s="182"/>
      <c r="AQ8" s="182"/>
      <c r="AR8" s="182"/>
      <c r="AS8" s="183"/>
      <c r="AT8" s="188">
        <v>510</v>
      </c>
      <c r="AU8" s="188">
        <v>510</v>
      </c>
      <c r="AV8" s="182"/>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row>
    <row r="9" spans="1:113" s="135" customFormat="1" ht="54" customHeight="1" x14ac:dyDescent="0.25">
      <c r="A9" s="378"/>
      <c r="B9" s="313"/>
      <c r="C9" s="381"/>
      <c r="D9" s="383"/>
      <c r="E9" s="202" t="s">
        <v>477</v>
      </c>
      <c r="F9" s="201" t="s">
        <v>19</v>
      </c>
      <c r="G9" s="177"/>
      <c r="H9" s="177"/>
      <c r="I9" s="177"/>
      <c r="J9" s="178">
        <f t="shared" si="0"/>
        <v>0</v>
      </c>
      <c r="K9" s="165">
        <v>2</v>
      </c>
      <c r="L9" s="165">
        <v>14</v>
      </c>
      <c r="M9" s="165">
        <v>48</v>
      </c>
      <c r="N9" s="165">
        <v>29</v>
      </c>
      <c r="O9" s="165"/>
      <c r="P9" s="165"/>
      <c r="Q9" s="165"/>
      <c r="R9" s="179">
        <f t="shared" si="1"/>
        <v>38976</v>
      </c>
      <c r="S9" s="170"/>
      <c r="T9" s="170"/>
      <c r="U9" s="180">
        <f t="shared" si="2"/>
        <v>0</v>
      </c>
      <c r="V9" s="170"/>
      <c r="W9" s="170"/>
      <c r="X9" s="180">
        <f t="shared" si="3"/>
        <v>0</v>
      </c>
      <c r="Y9" s="170"/>
      <c r="Z9" s="170"/>
      <c r="AA9" s="180">
        <f t="shared" si="4"/>
        <v>0</v>
      </c>
      <c r="AB9" s="170"/>
      <c r="AC9" s="170"/>
      <c r="AD9" s="180">
        <f t="shared" si="5"/>
        <v>0</v>
      </c>
      <c r="AE9" s="170"/>
      <c r="AF9" s="170"/>
      <c r="AG9" s="180">
        <f t="shared" si="6"/>
        <v>0</v>
      </c>
      <c r="AH9" s="170"/>
      <c r="AI9" s="170"/>
      <c r="AJ9" s="180">
        <f t="shared" si="7"/>
        <v>0</v>
      </c>
      <c r="AK9" s="180"/>
      <c r="AL9" s="181">
        <f t="shared" si="8"/>
        <v>38976</v>
      </c>
      <c r="AM9" s="200">
        <v>38976</v>
      </c>
      <c r="AN9" s="200">
        <v>38976</v>
      </c>
      <c r="AO9" s="182" t="s">
        <v>502</v>
      </c>
      <c r="AP9" s="182"/>
      <c r="AQ9" s="182"/>
      <c r="AR9" s="182"/>
      <c r="AS9" s="183"/>
      <c r="AT9" s="200">
        <v>19488</v>
      </c>
      <c r="AU9" s="200">
        <v>19488</v>
      </c>
      <c r="AV9" s="182"/>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row>
    <row r="10" spans="1:113" s="135" customFormat="1" ht="87.75" customHeight="1" x14ac:dyDescent="0.2">
      <c r="A10" s="377" t="s">
        <v>480</v>
      </c>
      <c r="B10" s="312" t="s">
        <v>481</v>
      </c>
      <c r="C10" s="380" t="s">
        <v>475</v>
      </c>
      <c r="D10" s="382"/>
      <c r="E10" s="202" t="s">
        <v>483</v>
      </c>
      <c r="F10" s="201" t="s">
        <v>479</v>
      </c>
      <c r="G10" s="127"/>
      <c r="H10" s="128"/>
      <c r="I10" s="128"/>
      <c r="J10" s="129"/>
      <c r="K10" s="127"/>
      <c r="L10" s="130"/>
      <c r="M10" s="128"/>
      <c r="N10" s="128"/>
      <c r="O10" s="128"/>
      <c r="P10" s="128"/>
      <c r="Q10" s="128"/>
      <c r="R10" s="129"/>
      <c r="S10" s="131"/>
      <c r="T10" s="131"/>
      <c r="U10" s="132"/>
      <c r="V10" s="131"/>
      <c r="W10" s="131"/>
      <c r="X10" s="132"/>
      <c r="Y10" s="131"/>
      <c r="Z10" s="131"/>
      <c r="AA10" s="132"/>
      <c r="AB10" s="131"/>
      <c r="AC10" s="131"/>
      <c r="AD10" s="132"/>
      <c r="AE10" s="131"/>
      <c r="AF10" s="131"/>
      <c r="AG10" s="132"/>
      <c r="AH10" s="131"/>
      <c r="AI10" s="131"/>
      <c r="AJ10" s="132"/>
      <c r="AK10" s="132"/>
      <c r="AL10" s="181"/>
      <c r="AM10" s="127"/>
      <c r="AN10" s="127"/>
      <c r="AO10" s="130"/>
      <c r="AP10" s="130"/>
      <c r="AQ10" s="130"/>
      <c r="AR10" s="127"/>
      <c r="AS10" s="183"/>
      <c r="AT10" s="127"/>
      <c r="AU10" s="127"/>
      <c r="AV10" s="54"/>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row>
    <row r="11" spans="1:113" s="135" customFormat="1" ht="69" customHeight="1" x14ac:dyDescent="0.25">
      <c r="A11" s="378"/>
      <c r="B11" s="379"/>
      <c r="C11" s="381"/>
      <c r="D11" s="383"/>
      <c r="E11" s="203" t="s">
        <v>482</v>
      </c>
      <c r="F11" s="201" t="s">
        <v>479</v>
      </c>
      <c r="G11" s="187"/>
      <c r="H11" s="165"/>
      <c r="I11" s="165"/>
      <c r="J11" s="178"/>
      <c r="K11" s="165"/>
      <c r="L11" s="165"/>
      <c r="M11" s="165"/>
      <c r="N11" s="165"/>
      <c r="O11" s="165"/>
      <c r="P11" s="165"/>
      <c r="Q11" s="165"/>
      <c r="R11" s="179"/>
      <c r="S11" s="170"/>
      <c r="T11" s="170"/>
      <c r="U11" s="180"/>
      <c r="V11" s="170"/>
      <c r="W11" s="170"/>
      <c r="X11" s="180"/>
      <c r="Y11" s="170"/>
      <c r="Z11" s="170"/>
      <c r="AA11" s="180"/>
      <c r="AB11" s="170"/>
      <c r="AC11" s="170"/>
      <c r="AD11" s="180"/>
      <c r="AE11" s="170"/>
      <c r="AF11" s="170"/>
      <c r="AG11" s="180"/>
      <c r="AH11" s="170"/>
      <c r="AI11" s="170"/>
      <c r="AJ11" s="180"/>
      <c r="AK11" s="180"/>
      <c r="AL11" s="181"/>
      <c r="AM11" s="188"/>
      <c r="AN11" s="200"/>
      <c r="AO11" s="200"/>
      <c r="AP11" s="182"/>
      <c r="AQ11" s="182"/>
      <c r="AR11" s="182"/>
      <c r="AS11" s="183"/>
      <c r="AT11" s="188"/>
      <c r="AU11" s="188"/>
      <c r="AV11" s="182"/>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row>
    <row r="12" spans="1:113" s="135" customFormat="1" ht="54" customHeight="1" x14ac:dyDescent="0.25">
      <c r="A12" s="378" t="s">
        <v>480</v>
      </c>
      <c r="B12" s="313" t="s">
        <v>481</v>
      </c>
      <c r="C12" s="381"/>
      <c r="D12" s="383"/>
      <c r="E12" s="203" t="s">
        <v>484</v>
      </c>
      <c r="F12" s="201" t="s">
        <v>479</v>
      </c>
      <c r="G12" s="177"/>
      <c r="H12" s="177"/>
      <c r="I12" s="177"/>
      <c r="J12" s="178"/>
      <c r="K12" s="165"/>
      <c r="L12" s="165"/>
      <c r="M12" s="165"/>
      <c r="N12" s="165"/>
      <c r="O12" s="165"/>
      <c r="P12" s="165"/>
      <c r="Q12" s="165"/>
      <c r="R12" s="179"/>
      <c r="S12" s="170"/>
      <c r="T12" s="170"/>
      <c r="U12" s="180"/>
      <c r="V12" s="170"/>
      <c r="W12" s="170"/>
      <c r="X12" s="180"/>
      <c r="Y12" s="170"/>
      <c r="Z12" s="170"/>
      <c r="AA12" s="180"/>
      <c r="AB12" s="170"/>
      <c r="AC12" s="170"/>
      <c r="AD12" s="180"/>
      <c r="AE12" s="170"/>
      <c r="AF12" s="170"/>
      <c r="AG12" s="180"/>
      <c r="AH12" s="170"/>
      <c r="AI12" s="170"/>
      <c r="AJ12" s="180"/>
      <c r="AK12" s="180"/>
      <c r="AL12" s="181"/>
      <c r="AM12" s="200"/>
      <c r="AN12" s="200"/>
      <c r="AO12" s="182"/>
      <c r="AP12" s="182"/>
      <c r="AQ12" s="182"/>
      <c r="AR12" s="182"/>
      <c r="AS12" s="183"/>
      <c r="AT12" s="200"/>
      <c r="AU12" s="200"/>
      <c r="AV12" s="182"/>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row>
    <row r="13" spans="1:113" s="194" customFormat="1" ht="12.75" customHeight="1" x14ac:dyDescent="0.2">
      <c r="A13" s="204" t="s">
        <v>50</v>
      </c>
      <c r="B13" s="204"/>
      <c r="C13" s="204"/>
      <c r="D13" s="204"/>
      <c r="E13" s="204"/>
      <c r="F13" s="191"/>
      <c r="G13" s="192"/>
      <c r="H13" s="193"/>
      <c r="I13" s="193"/>
      <c r="J13" s="192"/>
      <c r="K13" s="192">
        <v>3</v>
      </c>
      <c r="L13" s="192">
        <v>19</v>
      </c>
      <c r="M13" s="192">
        <v>54</v>
      </c>
      <c r="N13" s="192">
        <v>63</v>
      </c>
      <c r="O13" s="192"/>
      <c r="P13" s="192"/>
      <c r="Q13" s="192"/>
      <c r="R13" s="192">
        <v>39996</v>
      </c>
      <c r="S13" s="192"/>
      <c r="T13" s="192"/>
      <c r="U13" s="192"/>
      <c r="V13" s="192"/>
      <c r="W13" s="192"/>
      <c r="X13" s="192"/>
      <c r="Y13" s="192"/>
      <c r="Z13" s="192"/>
      <c r="AA13" s="192"/>
      <c r="AB13" s="192"/>
      <c r="AC13" s="192"/>
      <c r="AD13" s="192"/>
      <c r="AE13" s="192"/>
      <c r="AF13" s="192"/>
      <c r="AG13" s="192"/>
      <c r="AH13" s="192"/>
      <c r="AI13" s="192"/>
      <c r="AJ13" s="192"/>
      <c r="AK13" s="192"/>
      <c r="AL13" s="192">
        <v>39996</v>
      </c>
      <c r="AM13" s="192">
        <v>39996</v>
      </c>
      <c r="AN13" s="192">
        <v>39996</v>
      </c>
      <c r="AO13" s="192"/>
      <c r="AP13" s="192"/>
      <c r="AQ13" s="192"/>
      <c r="AR13" s="192"/>
      <c r="AS13" s="192"/>
      <c r="AT13" s="192">
        <v>19998</v>
      </c>
      <c r="AU13" s="192">
        <v>19998</v>
      </c>
      <c r="AV13" s="192"/>
    </row>
    <row r="14" spans="1:113" s="65" customFormat="1" ht="27.75" customHeight="1" x14ac:dyDescent="0.25">
      <c r="A14" s="232" t="s">
        <v>485</v>
      </c>
      <c r="B14" s="233"/>
      <c r="C14" s="232" t="s">
        <v>486</v>
      </c>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3"/>
    </row>
    <row r="15" spans="1:113" s="135" customFormat="1" ht="87.75" customHeight="1" x14ac:dyDescent="0.2">
      <c r="A15" s="377" t="s">
        <v>487</v>
      </c>
      <c r="B15" s="312" t="s">
        <v>488</v>
      </c>
      <c r="C15" s="380" t="s">
        <v>475</v>
      </c>
      <c r="D15" s="382"/>
      <c r="E15" s="202" t="s">
        <v>489</v>
      </c>
      <c r="F15" s="201" t="s">
        <v>479</v>
      </c>
      <c r="G15" s="127"/>
      <c r="H15" s="128"/>
      <c r="I15" s="128"/>
      <c r="J15" s="129"/>
      <c r="K15" s="127"/>
      <c r="L15" s="130"/>
      <c r="M15" s="128"/>
      <c r="N15" s="128"/>
      <c r="O15" s="128"/>
      <c r="P15" s="128"/>
      <c r="Q15" s="128"/>
      <c r="R15" s="129"/>
      <c r="S15" s="131"/>
      <c r="T15" s="131"/>
      <c r="U15" s="132"/>
      <c r="V15" s="131"/>
      <c r="W15" s="131"/>
      <c r="X15" s="132"/>
      <c r="Y15" s="131"/>
      <c r="Z15" s="131"/>
      <c r="AA15" s="132"/>
      <c r="AB15" s="131"/>
      <c r="AC15" s="131"/>
      <c r="AD15" s="132"/>
      <c r="AE15" s="131"/>
      <c r="AF15" s="131"/>
      <c r="AG15" s="132"/>
      <c r="AH15" s="131"/>
      <c r="AI15" s="131"/>
      <c r="AJ15" s="132"/>
      <c r="AK15" s="132"/>
      <c r="AL15" s="181"/>
      <c r="AM15" s="127"/>
      <c r="AN15" s="127"/>
      <c r="AO15" s="130"/>
      <c r="AP15" s="130"/>
      <c r="AQ15" s="130"/>
      <c r="AR15" s="127"/>
      <c r="AS15" s="183"/>
      <c r="AT15" s="127"/>
      <c r="AU15" s="127"/>
      <c r="AV15" s="54"/>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row>
    <row r="16" spans="1:113" s="135" customFormat="1" ht="69" customHeight="1" x14ac:dyDescent="0.25">
      <c r="A16" s="378"/>
      <c r="B16" s="379"/>
      <c r="C16" s="381"/>
      <c r="D16" s="383"/>
      <c r="E16" s="203" t="s">
        <v>490</v>
      </c>
      <c r="F16" s="201" t="s">
        <v>479</v>
      </c>
      <c r="G16" s="187"/>
      <c r="H16" s="165"/>
      <c r="I16" s="165"/>
      <c r="J16" s="178"/>
      <c r="K16" s="165"/>
      <c r="L16" s="165"/>
      <c r="M16" s="165"/>
      <c r="N16" s="165"/>
      <c r="O16" s="165"/>
      <c r="P16" s="165"/>
      <c r="Q16" s="165"/>
      <c r="R16" s="179"/>
      <c r="S16" s="170"/>
      <c r="T16" s="170"/>
      <c r="U16" s="180"/>
      <c r="V16" s="170"/>
      <c r="W16" s="170"/>
      <c r="X16" s="180"/>
      <c r="Y16" s="170"/>
      <c r="Z16" s="170"/>
      <c r="AA16" s="180"/>
      <c r="AB16" s="170"/>
      <c r="AC16" s="170"/>
      <c r="AD16" s="180"/>
      <c r="AE16" s="170"/>
      <c r="AF16" s="170"/>
      <c r="AG16" s="180"/>
      <c r="AH16" s="170"/>
      <c r="AI16" s="170"/>
      <c r="AJ16" s="180"/>
      <c r="AK16" s="180"/>
      <c r="AL16" s="181"/>
      <c r="AM16" s="188"/>
      <c r="AN16" s="200"/>
      <c r="AO16" s="200"/>
      <c r="AP16" s="182"/>
      <c r="AQ16" s="182"/>
      <c r="AR16" s="182"/>
      <c r="AS16" s="183"/>
      <c r="AT16" s="188"/>
      <c r="AU16" s="188"/>
      <c r="AV16" s="182"/>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row>
    <row r="17" spans="1:113" s="135" customFormat="1" ht="54" customHeight="1" x14ac:dyDescent="0.25">
      <c r="A17" s="378" t="s">
        <v>480</v>
      </c>
      <c r="B17" s="313"/>
      <c r="C17" s="381"/>
      <c r="D17" s="383"/>
      <c r="E17" s="203" t="s">
        <v>491</v>
      </c>
      <c r="F17" s="201" t="s">
        <v>479</v>
      </c>
      <c r="G17" s="177"/>
      <c r="H17" s="177"/>
      <c r="I17" s="177"/>
      <c r="J17" s="178"/>
      <c r="K17" s="165"/>
      <c r="L17" s="165"/>
      <c r="M17" s="165"/>
      <c r="N17" s="165"/>
      <c r="O17" s="165"/>
      <c r="P17" s="165"/>
      <c r="Q17" s="165"/>
      <c r="R17" s="179"/>
      <c r="S17" s="170"/>
      <c r="T17" s="170"/>
      <c r="U17" s="180"/>
      <c r="V17" s="170"/>
      <c r="W17" s="170"/>
      <c r="X17" s="180"/>
      <c r="Y17" s="170"/>
      <c r="Z17" s="170"/>
      <c r="AA17" s="180"/>
      <c r="AB17" s="170"/>
      <c r="AC17" s="170"/>
      <c r="AD17" s="180"/>
      <c r="AE17" s="170"/>
      <c r="AF17" s="170"/>
      <c r="AG17" s="180"/>
      <c r="AH17" s="170"/>
      <c r="AI17" s="170"/>
      <c r="AJ17" s="180"/>
      <c r="AK17" s="180"/>
      <c r="AL17" s="181"/>
      <c r="AM17" s="200"/>
      <c r="AN17" s="200"/>
      <c r="AO17" s="182"/>
      <c r="AP17" s="182"/>
      <c r="AQ17" s="182"/>
      <c r="AR17" s="182"/>
      <c r="AS17" s="183"/>
      <c r="AT17" s="200"/>
      <c r="AU17" s="200"/>
      <c r="AV17" s="182"/>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row>
    <row r="18" spans="1:113" s="135" customFormat="1" ht="87.75" customHeight="1" x14ac:dyDescent="0.2">
      <c r="A18" s="384" t="s">
        <v>492</v>
      </c>
      <c r="B18" s="312" t="s">
        <v>493</v>
      </c>
      <c r="C18" s="380" t="s">
        <v>475</v>
      </c>
      <c r="D18" s="380"/>
      <c r="E18" s="202" t="s">
        <v>494</v>
      </c>
      <c r="F18" s="201" t="s">
        <v>479</v>
      </c>
      <c r="G18" s="127"/>
      <c r="H18" s="128"/>
      <c r="I18" s="128"/>
      <c r="J18" s="129"/>
      <c r="K18" s="127"/>
      <c r="L18" s="130"/>
      <c r="M18" s="128"/>
      <c r="N18" s="128"/>
      <c r="O18" s="128"/>
      <c r="P18" s="128"/>
      <c r="Q18" s="128"/>
      <c r="R18" s="129"/>
      <c r="S18" s="131"/>
      <c r="T18" s="131"/>
      <c r="U18" s="132"/>
      <c r="V18" s="131"/>
      <c r="W18" s="131"/>
      <c r="X18" s="132"/>
      <c r="Y18" s="131"/>
      <c r="Z18" s="131"/>
      <c r="AA18" s="132"/>
      <c r="AB18" s="131"/>
      <c r="AC18" s="131"/>
      <c r="AD18" s="132"/>
      <c r="AE18" s="131"/>
      <c r="AF18" s="131"/>
      <c r="AG18" s="132"/>
      <c r="AH18" s="131"/>
      <c r="AI18" s="131"/>
      <c r="AJ18" s="132"/>
      <c r="AK18" s="132"/>
      <c r="AL18" s="181"/>
      <c r="AM18" s="127"/>
      <c r="AN18" s="127"/>
      <c r="AO18" s="130"/>
      <c r="AP18" s="130"/>
      <c r="AQ18" s="130"/>
      <c r="AR18" s="127"/>
      <c r="AS18" s="183"/>
      <c r="AT18" s="127"/>
      <c r="AU18" s="127"/>
      <c r="AV18" s="54"/>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row>
    <row r="19" spans="1:113" s="135" customFormat="1" ht="69" customHeight="1" x14ac:dyDescent="0.25">
      <c r="A19" s="385"/>
      <c r="B19" s="313"/>
      <c r="C19" s="381"/>
      <c r="D19" s="381"/>
      <c r="E19" s="203" t="s">
        <v>495</v>
      </c>
      <c r="F19" s="201" t="s">
        <v>479</v>
      </c>
      <c r="G19" s="187"/>
      <c r="H19" s="165"/>
      <c r="I19" s="165"/>
      <c r="J19" s="178"/>
      <c r="K19" s="165"/>
      <c r="L19" s="165"/>
      <c r="M19" s="165"/>
      <c r="N19" s="165"/>
      <c r="O19" s="165"/>
      <c r="P19" s="165"/>
      <c r="Q19" s="165"/>
      <c r="R19" s="179"/>
      <c r="S19" s="170"/>
      <c r="T19" s="170"/>
      <c r="U19" s="180"/>
      <c r="V19" s="170"/>
      <c r="W19" s="170"/>
      <c r="X19" s="180"/>
      <c r="Y19" s="170"/>
      <c r="Z19" s="170"/>
      <c r="AA19" s="180"/>
      <c r="AB19" s="170"/>
      <c r="AC19" s="170"/>
      <c r="AD19" s="180"/>
      <c r="AE19" s="170"/>
      <c r="AF19" s="170"/>
      <c r="AG19" s="180"/>
      <c r="AH19" s="170"/>
      <c r="AI19" s="170"/>
      <c r="AJ19" s="180"/>
      <c r="AK19" s="180"/>
      <c r="AL19" s="181"/>
      <c r="AM19" s="188"/>
      <c r="AN19" s="200"/>
      <c r="AO19" s="200"/>
      <c r="AP19" s="182"/>
      <c r="AQ19" s="182"/>
      <c r="AR19" s="182"/>
      <c r="AS19" s="183"/>
      <c r="AT19" s="188"/>
      <c r="AU19" s="188"/>
      <c r="AV19" s="182"/>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row>
    <row r="20" spans="1:113" s="194" customFormat="1" ht="12.75" customHeight="1" x14ac:dyDescent="0.2">
      <c r="A20" s="204" t="s">
        <v>50</v>
      </c>
      <c r="B20" s="204"/>
      <c r="C20" s="204"/>
      <c r="D20" s="204"/>
      <c r="E20" s="204"/>
      <c r="F20" s="191"/>
      <c r="G20" s="192"/>
      <c r="H20" s="193"/>
      <c r="I20" s="193"/>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row>
    <row r="21" spans="1:113" s="65" customFormat="1" ht="27.75" customHeight="1" x14ac:dyDescent="0.25">
      <c r="A21" s="232" t="s">
        <v>496</v>
      </c>
      <c r="B21" s="233"/>
      <c r="C21" s="232" t="s">
        <v>497</v>
      </c>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3"/>
    </row>
    <row r="22" spans="1:113" s="135" customFormat="1" ht="87.75" customHeight="1" x14ac:dyDescent="0.2">
      <c r="A22" s="384" t="s">
        <v>498</v>
      </c>
      <c r="B22" s="312" t="s">
        <v>499</v>
      </c>
      <c r="C22" s="380" t="s">
        <v>475</v>
      </c>
      <c r="D22" s="380"/>
      <c r="E22" s="202" t="s">
        <v>500</v>
      </c>
      <c r="F22" s="201" t="s">
        <v>479</v>
      </c>
      <c r="G22" s="127"/>
      <c r="H22" s="128"/>
      <c r="I22" s="128"/>
      <c r="J22" s="129"/>
      <c r="K22" s="127"/>
      <c r="L22" s="130"/>
      <c r="M22" s="128"/>
      <c r="N22" s="128"/>
      <c r="O22" s="128"/>
      <c r="P22" s="128"/>
      <c r="Q22" s="128"/>
      <c r="R22" s="129"/>
      <c r="S22" s="131"/>
      <c r="T22" s="131"/>
      <c r="U22" s="132"/>
      <c r="V22" s="131"/>
      <c r="W22" s="131"/>
      <c r="X22" s="132"/>
      <c r="Y22" s="131"/>
      <c r="Z22" s="131"/>
      <c r="AA22" s="132"/>
      <c r="AB22" s="131"/>
      <c r="AC22" s="131"/>
      <c r="AD22" s="132"/>
      <c r="AE22" s="131"/>
      <c r="AF22" s="131"/>
      <c r="AG22" s="132"/>
      <c r="AH22" s="131"/>
      <c r="AI22" s="131"/>
      <c r="AJ22" s="132"/>
      <c r="AK22" s="132"/>
      <c r="AL22" s="181"/>
      <c r="AM22" s="127"/>
      <c r="AN22" s="127"/>
      <c r="AO22" s="130"/>
      <c r="AP22" s="130"/>
      <c r="AQ22" s="130"/>
      <c r="AR22" s="127"/>
      <c r="AS22" s="183"/>
      <c r="AT22" s="127"/>
      <c r="AU22" s="127"/>
      <c r="AV22" s="54"/>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row>
    <row r="23" spans="1:113" s="135" customFormat="1" ht="150" customHeight="1" x14ac:dyDescent="0.25">
      <c r="A23" s="385"/>
      <c r="B23" s="313"/>
      <c r="C23" s="381"/>
      <c r="D23" s="381"/>
      <c r="E23" s="202" t="s">
        <v>501</v>
      </c>
      <c r="F23" s="201" t="s">
        <v>479</v>
      </c>
      <c r="G23" s="187"/>
      <c r="H23" s="165"/>
      <c r="I23" s="165"/>
      <c r="J23" s="178"/>
      <c r="K23" s="165"/>
      <c r="L23" s="165"/>
      <c r="M23" s="165"/>
      <c r="N23" s="165"/>
      <c r="O23" s="165"/>
      <c r="P23" s="165"/>
      <c r="Q23" s="165"/>
      <c r="R23" s="179"/>
      <c r="S23" s="170"/>
      <c r="T23" s="170"/>
      <c r="U23" s="180"/>
      <c r="V23" s="170"/>
      <c r="W23" s="170"/>
      <c r="X23" s="180"/>
      <c r="Y23" s="170"/>
      <c r="Z23" s="170"/>
      <c r="AA23" s="180"/>
      <c r="AB23" s="170"/>
      <c r="AC23" s="170"/>
      <c r="AD23" s="180"/>
      <c r="AE23" s="170"/>
      <c r="AF23" s="170"/>
      <c r="AG23" s="180"/>
      <c r="AH23" s="170"/>
      <c r="AI23" s="170"/>
      <c r="AJ23" s="180"/>
      <c r="AK23" s="180"/>
      <c r="AL23" s="181"/>
      <c r="AM23" s="188"/>
      <c r="AN23" s="200"/>
      <c r="AO23" s="200"/>
      <c r="AP23" s="182"/>
      <c r="AQ23" s="182"/>
      <c r="AR23" s="182"/>
      <c r="AS23" s="183"/>
      <c r="AT23" s="188"/>
      <c r="AU23" s="188"/>
      <c r="AV23" s="182"/>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row>
    <row r="24" spans="1:113" s="194" customFormat="1" ht="12.75" customHeight="1" x14ac:dyDescent="0.2">
      <c r="A24" s="204" t="s">
        <v>50</v>
      </c>
      <c r="B24" s="204"/>
      <c r="C24" s="204"/>
      <c r="D24" s="204"/>
      <c r="E24" s="204"/>
      <c r="F24" s="191"/>
      <c r="G24" s="192"/>
      <c r="H24" s="193"/>
      <c r="I24" s="193"/>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row>
  </sheetData>
  <mergeCells count="56">
    <mergeCell ref="A21:B21"/>
    <mergeCell ref="C21:AV21"/>
    <mergeCell ref="A22:A23"/>
    <mergeCell ref="B22:B23"/>
    <mergeCell ref="C22:C23"/>
    <mergeCell ref="D22:D23"/>
    <mergeCell ref="A15:A17"/>
    <mergeCell ref="B15:B17"/>
    <mergeCell ref="C15:C17"/>
    <mergeCell ref="D15:D17"/>
    <mergeCell ref="B18:B19"/>
    <mergeCell ref="C18:C19"/>
    <mergeCell ref="D18:D19"/>
    <mergeCell ref="A18:A19"/>
    <mergeCell ref="C10:C12"/>
    <mergeCell ref="A10:A12"/>
    <mergeCell ref="B10:B12"/>
    <mergeCell ref="D10:D12"/>
    <mergeCell ref="A14:B14"/>
    <mergeCell ref="C14:AV14"/>
    <mergeCell ref="A6:B6"/>
    <mergeCell ref="C6:AV6"/>
    <mergeCell ref="A7:A9"/>
    <mergeCell ref="B7:B9"/>
    <mergeCell ref="C7:C9"/>
    <mergeCell ref="D7:D9"/>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topLeftCell="A4" workbookViewId="0">
      <selection activeCell="E7" sqref="E7"/>
    </sheetView>
  </sheetViews>
  <sheetFormatPr defaultRowHeight="15" x14ac:dyDescent="0.25"/>
  <cols>
    <col min="2" max="2" width="28.5703125" customWidth="1"/>
    <col min="3" max="3" width="28.85546875" customWidth="1"/>
    <col min="4" max="4" width="31.140625" customWidth="1"/>
    <col min="5" max="5" width="32.28515625" customWidth="1"/>
    <col min="6" max="6" width="18.5703125" customWidth="1"/>
  </cols>
  <sheetData>
    <row r="1" spans="1:67" s="3" customFormat="1" ht="27.75" customHeight="1" x14ac:dyDescent="0.25">
      <c r="A1" s="1"/>
      <c r="B1" s="1"/>
      <c r="C1" s="1"/>
      <c r="D1" s="1"/>
      <c r="E1" s="2"/>
      <c r="F1" s="2"/>
      <c r="G1" s="275" t="s">
        <v>0</v>
      </c>
      <c r="H1" s="276"/>
      <c r="I1" s="276"/>
      <c r="J1" s="277"/>
      <c r="K1" s="275" t="s">
        <v>1</v>
      </c>
      <c r="L1" s="276"/>
      <c r="M1" s="276"/>
      <c r="N1" s="276"/>
      <c r="O1" s="276"/>
      <c r="P1" s="276"/>
      <c r="Q1" s="276"/>
      <c r="R1" s="276"/>
      <c r="S1" s="276"/>
      <c r="T1" s="276"/>
      <c r="U1" s="276"/>
      <c r="V1" s="276"/>
      <c r="W1" s="276"/>
      <c r="X1" s="276"/>
      <c r="Y1" s="276"/>
      <c r="Z1" s="276"/>
      <c r="AA1" s="276"/>
      <c r="AB1" s="276"/>
      <c r="AC1" s="276"/>
      <c r="AD1" s="276"/>
      <c r="AE1" s="276"/>
      <c r="AF1" s="276"/>
      <c r="AG1" s="277"/>
      <c r="AH1" s="389" t="s">
        <v>2</v>
      </c>
      <c r="AI1" s="390"/>
      <c r="AJ1" s="391"/>
      <c r="AK1" s="398" t="s">
        <v>3</v>
      </c>
      <c r="AL1" s="401" t="s">
        <v>4</v>
      </c>
      <c r="AM1" s="404" t="s">
        <v>5</v>
      </c>
      <c r="AN1" s="386" t="s">
        <v>6</v>
      </c>
      <c r="AO1" s="387"/>
      <c r="AP1" s="387"/>
      <c r="AQ1" s="387"/>
      <c r="AR1" s="388"/>
      <c r="AS1" s="2"/>
      <c r="AT1" s="386" t="s">
        <v>7</v>
      </c>
      <c r="AU1" s="387"/>
      <c r="AV1" s="388"/>
    </row>
    <row r="2" spans="1:67" s="6" customFormat="1" ht="12.75" customHeight="1" x14ac:dyDescent="0.25">
      <c r="A2" s="263" t="s">
        <v>8</v>
      </c>
      <c r="B2" s="263" t="s">
        <v>9</v>
      </c>
      <c r="C2" s="263" t="s">
        <v>10</v>
      </c>
      <c r="D2" s="266" t="s">
        <v>11</v>
      </c>
      <c r="E2" s="263" t="s">
        <v>12</v>
      </c>
      <c r="F2" s="263" t="s">
        <v>13</v>
      </c>
      <c r="G2" s="269" t="s">
        <v>14</v>
      </c>
      <c r="H2" s="270"/>
      <c r="I2" s="270"/>
      <c r="J2" s="271"/>
      <c r="K2" s="269" t="s">
        <v>15</v>
      </c>
      <c r="L2" s="270"/>
      <c r="M2" s="270"/>
      <c r="N2" s="270"/>
      <c r="O2" s="270"/>
      <c r="P2" s="270"/>
      <c r="Q2" s="270"/>
      <c r="R2" s="271"/>
      <c r="S2" s="386" t="s">
        <v>16</v>
      </c>
      <c r="T2" s="387"/>
      <c r="U2" s="387"/>
      <c r="V2" s="387"/>
      <c r="W2" s="387"/>
      <c r="X2" s="388"/>
      <c r="Y2" s="386" t="s">
        <v>17</v>
      </c>
      <c r="Z2" s="387"/>
      <c r="AA2" s="387"/>
      <c r="AB2" s="387"/>
      <c r="AC2" s="387"/>
      <c r="AD2" s="388"/>
      <c r="AE2" s="389" t="s">
        <v>18</v>
      </c>
      <c r="AF2" s="390"/>
      <c r="AG2" s="391"/>
      <c r="AH2" s="392"/>
      <c r="AI2" s="393"/>
      <c r="AJ2" s="394"/>
      <c r="AK2" s="399"/>
      <c r="AL2" s="402"/>
      <c r="AM2" s="405"/>
      <c r="AN2" s="386" t="s">
        <v>19</v>
      </c>
      <c r="AO2" s="388"/>
      <c r="AP2" s="409" t="s">
        <v>20</v>
      </c>
      <c r="AQ2" s="409"/>
      <c r="AR2" s="407" t="s">
        <v>21</v>
      </c>
      <c r="AS2" s="4"/>
      <c r="AT2" s="223"/>
      <c r="AU2" s="223"/>
      <c r="AV2" s="223"/>
    </row>
    <row r="3" spans="1:67" s="6" customFormat="1" ht="12.75" customHeight="1" x14ac:dyDescent="0.25">
      <c r="A3" s="264"/>
      <c r="B3" s="264"/>
      <c r="C3" s="264"/>
      <c r="D3" s="267"/>
      <c r="E3" s="264"/>
      <c r="F3" s="264"/>
      <c r="G3" s="272"/>
      <c r="H3" s="273"/>
      <c r="I3" s="273"/>
      <c r="J3" s="274"/>
      <c r="K3" s="272"/>
      <c r="L3" s="273"/>
      <c r="M3" s="273"/>
      <c r="N3" s="273"/>
      <c r="O3" s="273"/>
      <c r="P3" s="273"/>
      <c r="Q3" s="273"/>
      <c r="R3" s="274"/>
      <c r="S3" s="386" t="s">
        <v>22</v>
      </c>
      <c r="T3" s="387"/>
      <c r="U3" s="388"/>
      <c r="V3" s="386" t="s">
        <v>23</v>
      </c>
      <c r="W3" s="387"/>
      <c r="X3" s="388"/>
      <c r="Y3" s="386" t="s">
        <v>24</v>
      </c>
      <c r="Z3" s="387"/>
      <c r="AA3" s="388"/>
      <c r="AB3" s="386" t="s">
        <v>25</v>
      </c>
      <c r="AC3" s="387"/>
      <c r="AD3" s="388"/>
      <c r="AE3" s="395"/>
      <c r="AF3" s="396"/>
      <c r="AG3" s="397"/>
      <c r="AH3" s="395"/>
      <c r="AI3" s="396"/>
      <c r="AJ3" s="397"/>
      <c r="AK3" s="399"/>
      <c r="AL3" s="402"/>
      <c r="AM3" s="405"/>
      <c r="AN3" s="407" t="s">
        <v>26</v>
      </c>
      <c r="AO3" s="407" t="s">
        <v>27</v>
      </c>
      <c r="AP3" s="407" t="s">
        <v>28</v>
      </c>
      <c r="AQ3" s="407" t="s">
        <v>29</v>
      </c>
      <c r="AR3" s="410"/>
      <c r="AS3" s="7"/>
      <c r="AT3" s="223"/>
      <c r="AU3" s="223"/>
      <c r="AV3" s="223"/>
    </row>
    <row r="4" spans="1:67" s="6" customFormat="1" ht="66" customHeight="1" x14ac:dyDescent="0.25">
      <c r="A4" s="265"/>
      <c r="B4" s="265"/>
      <c r="C4" s="265"/>
      <c r="D4" s="268"/>
      <c r="E4" s="265"/>
      <c r="F4" s="265"/>
      <c r="G4" s="224" t="s">
        <v>30</v>
      </c>
      <c r="H4" s="9" t="s">
        <v>31</v>
      </c>
      <c r="I4" s="9" t="s">
        <v>32</v>
      </c>
      <c r="J4" s="10" t="s">
        <v>33</v>
      </c>
      <c r="K4" s="9" t="s">
        <v>34</v>
      </c>
      <c r="L4" s="9" t="s">
        <v>35</v>
      </c>
      <c r="M4" s="9" t="s">
        <v>36</v>
      </c>
      <c r="N4" s="9" t="s">
        <v>37</v>
      </c>
      <c r="O4" s="9" t="s">
        <v>38</v>
      </c>
      <c r="P4" s="9" t="s">
        <v>39</v>
      </c>
      <c r="Q4" s="9" t="s">
        <v>40</v>
      </c>
      <c r="R4" s="225" t="s">
        <v>33</v>
      </c>
      <c r="S4" s="9" t="s">
        <v>41</v>
      </c>
      <c r="T4" s="224" t="s">
        <v>42</v>
      </c>
      <c r="U4" s="225" t="s">
        <v>33</v>
      </c>
      <c r="V4" s="9" t="s">
        <v>41</v>
      </c>
      <c r="W4" s="224" t="s">
        <v>42</v>
      </c>
      <c r="X4" s="225" t="s">
        <v>33</v>
      </c>
      <c r="Y4" s="224" t="s">
        <v>43</v>
      </c>
      <c r="Z4" s="224" t="s">
        <v>44</v>
      </c>
      <c r="AA4" s="225" t="s">
        <v>33</v>
      </c>
      <c r="AB4" s="224" t="s">
        <v>43</v>
      </c>
      <c r="AC4" s="224" t="s">
        <v>44</v>
      </c>
      <c r="AD4" s="225" t="s">
        <v>33</v>
      </c>
      <c r="AE4" s="224" t="s">
        <v>43</v>
      </c>
      <c r="AF4" s="224" t="s">
        <v>44</v>
      </c>
      <c r="AG4" s="225" t="s">
        <v>33</v>
      </c>
      <c r="AH4" s="224" t="s">
        <v>45</v>
      </c>
      <c r="AI4" s="224" t="s">
        <v>46</v>
      </c>
      <c r="AJ4" s="225" t="s">
        <v>33</v>
      </c>
      <c r="AK4" s="400"/>
      <c r="AL4" s="403"/>
      <c r="AM4" s="406"/>
      <c r="AN4" s="408"/>
      <c r="AO4" s="408"/>
      <c r="AP4" s="408"/>
      <c r="AQ4" s="408"/>
      <c r="AR4" s="408"/>
      <c r="AS4" s="7"/>
      <c r="AT4" s="226" t="s">
        <v>47</v>
      </c>
      <c r="AU4" s="226" t="s">
        <v>48</v>
      </c>
      <c r="AV4" s="226" t="s">
        <v>49</v>
      </c>
    </row>
    <row r="5" spans="1:67" s="17" customFormat="1" ht="12.75" x14ac:dyDescent="0.25">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13">
        <v>31</v>
      </c>
      <c r="AF5" s="13">
        <v>32</v>
      </c>
      <c r="AG5" s="13">
        <v>33</v>
      </c>
      <c r="AH5" s="13">
        <v>34</v>
      </c>
      <c r="AI5" s="13">
        <v>35</v>
      </c>
      <c r="AJ5" s="13">
        <v>36</v>
      </c>
      <c r="AK5" s="13">
        <v>37</v>
      </c>
      <c r="AL5" s="13">
        <v>38</v>
      </c>
      <c r="AM5" s="13">
        <v>39</v>
      </c>
      <c r="AN5" s="13">
        <v>40</v>
      </c>
      <c r="AO5" s="13">
        <v>41</v>
      </c>
      <c r="AP5" s="13">
        <v>42</v>
      </c>
      <c r="AQ5" s="13"/>
      <c r="AR5" s="13">
        <v>43</v>
      </c>
      <c r="AS5" s="14"/>
      <c r="AT5" s="15">
        <v>44</v>
      </c>
      <c r="AU5" s="15">
        <v>45</v>
      </c>
      <c r="AV5" s="15">
        <v>45</v>
      </c>
      <c r="AW5" s="16"/>
      <c r="AX5" s="16"/>
      <c r="AY5" s="16"/>
      <c r="AZ5" s="16"/>
      <c r="BA5" s="16"/>
      <c r="BB5" s="16"/>
      <c r="BC5" s="16"/>
      <c r="BD5" s="16"/>
      <c r="BE5" s="16"/>
      <c r="BF5" s="16"/>
      <c r="BG5" s="16"/>
      <c r="BH5" s="16"/>
      <c r="BI5" s="16"/>
      <c r="BJ5" s="16"/>
      <c r="BK5" s="16"/>
      <c r="BL5" s="16"/>
      <c r="BM5" s="16"/>
      <c r="BN5" s="16"/>
      <c r="BO5" s="16"/>
    </row>
    <row r="6" spans="1:67" s="65" customFormat="1" ht="27.75" customHeight="1" x14ac:dyDescent="0.25">
      <c r="A6" s="232" t="s">
        <v>547</v>
      </c>
      <c r="B6" s="233"/>
      <c r="C6" s="232" t="s">
        <v>420</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173" customFormat="1" ht="182.25" customHeight="1" x14ac:dyDescent="0.25">
      <c r="A7" s="175"/>
      <c r="B7" s="174" t="s">
        <v>541</v>
      </c>
      <c r="C7" s="175" t="s">
        <v>542</v>
      </c>
      <c r="D7" s="174" t="s">
        <v>595</v>
      </c>
      <c r="E7" s="195"/>
      <c r="F7" s="163" t="s">
        <v>122</v>
      </c>
      <c r="G7" s="187">
        <v>0</v>
      </c>
      <c r="H7" s="165">
        <v>0</v>
      </c>
      <c r="I7" s="165">
        <v>0</v>
      </c>
      <c r="J7" s="178">
        <v>0</v>
      </c>
      <c r="K7" s="196"/>
      <c r="L7" s="197"/>
      <c r="M7" s="165"/>
      <c r="N7" s="165"/>
      <c r="O7" s="165"/>
      <c r="P7" s="165"/>
      <c r="Q7" s="165"/>
      <c r="R7" s="179">
        <f t="shared" ref="R7:R9" si="0">(K7*L7*M7*N7)+(K7*P7)+(K7*L7*O7)+(K7*L7*Q7)</f>
        <v>0</v>
      </c>
      <c r="S7" s="170">
        <v>0</v>
      </c>
      <c r="T7" s="170">
        <v>0</v>
      </c>
      <c r="U7" s="180">
        <f t="shared" ref="U7:U9" si="1">S7*T7</f>
        <v>0</v>
      </c>
      <c r="V7" s="170">
        <v>0</v>
      </c>
      <c r="W7" s="170">
        <v>0</v>
      </c>
      <c r="X7" s="180">
        <f t="shared" ref="X7:X9" si="2">V7*W7</f>
        <v>0</v>
      </c>
      <c r="Y7" s="170">
        <v>0</v>
      </c>
      <c r="Z7" s="170">
        <v>0</v>
      </c>
      <c r="AA7" s="180">
        <f t="shared" ref="AA7:AA9" si="3">Y7*Z7</f>
        <v>0</v>
      </c>
      <c r="AB7" s="170">
        <v>0</v>
      </c>
      <c r="AC7" s="170">
        <v>0</v>
      </c>
      <c r="AD7" s="180">
        <f t="shared" ref="AD7:AD9" si="4">AB7*AC7</f>
        <v>0</v>
      </c>
      <c r="AE7" s="170">
        <v>0</v>
      </c>
      <c r="AF7" s="170">
        <v>0</v>
      </c>
      <c r="AG7" s="180">
        <f t="shared" ref="AG7:AG9" si="5">AE7*AF7</f>
        <v>0</v>
      </c>
      <c r="AH7" s="170">
        <v>0</v>
      </c>
      <c r="AI7" s="170">
        <v>0</v>
      </c>
      <c r="AJ7" s="180">
        <f t="shared" ref="AJ7:AJ9" si="6">AH7+AI7</f>
        <v>0</v>
      </c>
      <c r="AK7" s="180"/>
      <c r="AL7" s="181">
        <f t="shared" ref="AL7:AL9" si="7">AJ7+AG7+AD7+AA7+X7+U7+R7+J7+AK7</f>
        <v>0</v>
      </c>
      <c r="AM7" s="182" t="s">
        <v>543</v>
      </c>
      <c r="AN7" s="182">
        <v>0</v>
      </c>
      <c r="AO7" s="182">
        <v>0</v>
      </c>
      <c r="AP7" s="182"/>
      <c r="AQ7" s="182" t="s">
        <v>544</v>
      </c>
      <c r="AR7" s="182" t="s">
        <v>543</v>
      </c>
      <c r="AS7" s="183"/>
      <c r="AT7" s="182"/>
      <c r="AU7" s="182"/>
      <c r="AV7" s="182"/>
    </row>
    <row r="8" spans="1:67" s="184" customFormat="1" ht="63.75" x14ac:dyDescent="0.25">
      <c r="A8" s="175"/>
      <c r="B8" s="184" t="s">
        <v>545</v>
      </c>
      <c r="C8" s="175" t="s">
        <v>542</v>
      </c>
      <c r="D8" s="174" t="s">
        <v>596</v>
      </c>
      <c r="E8" s="176"/>
      <c r="F8" s="176" t="s">
        <v>479</v>
      </c>
      <c r="G8" s="177"/>
      <c r="H8" s="177"/>
      <c r="I8" s="177"/>
      <c r="J8" s="178">
        <f t="shared" ref="J8:J9" si="8">G8*H8*I8</f>
        <v>0</v>
      </c>
      <c r="K8" s="177"/>
      <c r="L8" s="177"/>
      <c r="M8" s="177"/>
      <c r="N8" s="177"/>
      <c r="O8" s="177"/>
      <c r="P8" s="177"/>
      <c r="Q8" s="165"/>
      <c r="R8" s="179">
        <f t="shared" si="0"/>
        <v>0</v>
      </c>
      <c r="S8" s="170"/>
      <c r="T8" s="170"/>
      <c r="U8" s="180">
        <f t="shared" si="1"/>
        <v>0</v>
      </c>
      <c r="V8" s="170"/>
      <c r="W8" s="170"/>
      <c r="X8" s="180">
        <f t="shared" si="2"/>
        <v>0</v>
      </c>
      <c r="Y8" s="170"/>
      <c r="Z8" s="170"/>
      <c r="AA8" s="180">
        <f t="shared" si="3"/>
        <v>0</v>
      </c>
      <c r="AB8" s="170"/>
      <c r="AC8" s="170"/>
      <c r="AD8" s="180">
        <f t="shared" si="4"/>
        <v>0</v>
      </c>
      <c r="AE8" s="170"/>
      <c r="AF8" s="170"/>
      <c r="AG8" s="180">
        <f t="shared" si="5"/>
        <v>0</v>
      </c>
      <c r="AH8" s="170"/>
      <c r="AI8" s="170"/>
      <c r="AJ8" s="180">
        <f t="shared" si="6"/>
        <v>0</v>
      </c>
      <c r="AK8" s="180"/>
      <c r="AL8" s="181">
        <f t="shared" si="7"/>
        <v>0</v>
      </c>
      <c r="AM8" s="182"/>
      <c r="AN8" s="182"/>
      <c r="AO8" s="182"/>
      <c r="AP8" s="182"/>
      <c r="AQ8" s="182"/>
      <c r="AR8" s="182"/>
      <c r="AS8" s="183"/>
      <c r="AT8" s="182"/>
      <c r="AU8" s="182"/>
      <c r="AV8" s="182"/>
    </row>
    <row r="9" spans="1:67" s="190" customFormat="1" ht="89.25" x14ac:dyDescent="0.25">
      <c r="A9" s="175"/>
      <c r="B9" s="174" t="s">
        <v>546</v>
      </c>
      <c r="C9" s="175" t="s">
        <v>542</v>
      </c>
      <c r="D9" s="174" t="s">
        <v>597</v>
      </c>
      <c r="E9" s="185"/>
      <c r="F9" s="176" t="s">
        <v>479</v>
      </c>
      <c r="G9" s="187"/>
      <c r="H9" s="165"/>
      <c r="I9" s="165"/>
      <c r="J9" s="178">
        <f t="shared" si="8"/>
        <v>0</v>
      </c>
      <c r="K9" s="196"/>
      <c r="L9" s="197"/>
      <c r="M9" s="165"/>
      <c r="N9" s="165"/>
      <c r="O9" s="165"/>
      <c r="P9" s="165"/>
      <c r="Q9" s="165"/>
      <c r="R9" s="179">
        <f t="shared" si="0"/>
        <v>0</v>
      </c>
      <c r="S9" s="170"/>
      <c r="T9" s="170"/>
      <c r="U9" s="180">
        <f t="shared" si="1"/>
        <v>0</v>
      </c>
      <c r="V9" s="170"/>
      <c r="W9" s="170"/>
      <c r="X9" s="180">
        <f t="shared" si="2"/>
        <v>0</v>
      </c>
      <c r="Y9" s="170"/>
      <c r="Z9" s="170"/>
      <c r="AA9" s="180">
        <f t="shared" si="3"/>
        <v>0</v>
      </c>
      <c r="AB9" s="170"/>
      <c r="AC9" s="170"/>
      <c r="AD9" s="180">
        <f t="shared" si="4"/>
        <v>0</v>
      </c>
      <c r="AE9" s="170"/>
      <c r="AF9" s="170"/>
      <c r="AG9" s="180">
        <f t="shared" si="5"/>
        <v>0</v>
      </c>
      <c r="AH9" s="170"/>
      <c r="AI9" s="170"/>
      <c r="AJ9" s="180">
        <f t="shared" si="6"/>
        <v>0</v>
      </c>
      <c r="AK9" s="180"/>
      <c r="AL9" s="181">
        <f t="shared" si="7"/>
        <v>0</v>
      </c>
      <c r="AM9" s="188">
        <f>SUM(AL9:AL11)</f>
        <v>0</v>
      </c>
      <c r="AN9" s="182"/>
      <c r="AO9" s="182"/>
      <c r="AP9" s="182"/>
      <c r="AQ9" s="182"/>
      <c r="AR9" s="182"/>
      <c r="AS9" s="183"/>
      <c r="AT9" s="182"/>
      <c r="AU9" s="182"/>
      <c r="AV9" s="182"/>
    </row>
  </sheetData>
  <mergeCells count="32">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workbookViewId="0">
      <selection activeCell="E7" sqref="E7:E9"/>
    </sheetView>
  </sheetViews>
  <sheetFormatPr defaultRowHeight="12.75" x14ac:dyDescent="0.25"/>
  <cols>
    <col min="1" max="1" width="6.85546875" style="73" customWidth="1"/>
    <col min="2" max="2" width="24.140625" style="73" customWidth="1"/>
    <col min="3" max="3" width="23.140625" style="73" customWidth="1"/>
    <col min="4" max="4" width="20.85546875" style="73" customWidth="1"/>
    <col min="5" max="5" width="19.5703125" style="73" customWidth="1"/>
    <col min="6" max="6" width="14.7109375" style="73" customWidth="1"/>
    <col min="7" max="38" width="9.140625" style="73"/>
    <col min="39" max="39" width="11.140625" style="73" customWidth="1"/>
    <col min="40"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2" t="s">
        <v>189</v>
      </c>
      <c r="B6" s="233"/>
      <c r="C6" s="232" t="s">
        <v>190</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67" customFormat="1" ht="138.75" customHeight="1" x14ac:dyDescent="0.25">
      <c r="A7" s="45" t="s">
        <v>65</v>
      </c>
      <c r="B7" s="46" t="s">
        <v>66</v>
      </c>
      <c r="C7" s="45" t="s">
        <v>67</v>
      </c>
      <c r="D7" s="124" t="s">
        <v>68</v>
      </c>
      <c r="E7" s="227"/>
      <c r="F7" s="227" t="s">
        <v>557</v>
      </c>
      <c r="G7" s="92"/>
      <c r="H7" s="50"/>
      <c r="I7" s="50"/>
      <c r="J7" s="49"/>
      <c r="K7" s="86"/>
      <c r="L7" s="54"/>
      <c r="M7" s="50"/>
      <c r="N7" s="50"/>
      <c r="O7" s="50"/>
      <c r="P7" s="50"/>
      <c r="Q7" s="50"/>
      <c r="R7" s="93"/>
      <c r="S7" s="52"/>
      <c r="T7" s="52"/>
      <c r="U7" s="51"/>
      <c r="V7" s="52"/>
      <c r="W7" s="52"/>
      <c r="X7" s="51"/>
      <c r="Y7" s="52"/>
      <c r="Z7" s="52"/>
      <c r="AA7" s="51"/>
      <c r="AB7" s="52"/>
      <c r="AC7" s="52"/>
      <c r="AD7" s="51"/>
      <c r="AE7" s="52"/>
      <c r="AF7" s="52"/>
      <c r="AG7" s="51"/>
      <c r="AH7" s="52"/>
      <c r="AI7" s="52"/>
      <c r="AJ7" s="51"/>
      <c r="AK7" s="51"/>
      <c r="AL7" s="53"/>
      <c r="AM7" s="86" t="s">
        <v>70</v>
      </c>
      <c r="AN7" s="54"/>
      <c r="AO7" s="54"/>
      <c r="AP7" s="54" t="s">
        <v>70</v>
      </c>
      <c r="AQ7" s="57" t="s">
        <v>69</v>
      </c>
      <c r="AR7" s="54"/>
      <c r="AS7" s="55"/>
      <c r="AT7" s="54" t="s">
        <v>70</v>
      </c>
      <c r="AU7" s="54"/>
      <c r="AV7" s="54"/>
    </row>
    <row r="8" spans="1:67" s="67" customFormat="1" ht="138.75" customHeight="1" x14ac:dyDescent="0.25">
      <c r="A8" s="45" t="s">
        <v>71</v>
      </c>
      <c r="B8" s="46" t="s">
        <v>72</v>
      </c>
      <c r="C8" s="45" t="s">
        <v>67</v>
      </c>
      <c r="D8" s="124" t="s">
        <v>73</v>
      </c>
      <c r="E8" s="227"/>
      <c r="F8" s="227" t="s">
        <v>362</v>
      </c>
      <c r="G8" s="92"/>
      <c r="H8" s="50"/>
      <c r="I8" s="50"/>
      <c r="J8" s="49">
        <f t="shared" ref="J8:J9" si="0">G8*H8*I8</f>
        <v>0</v>
      </c>
      <c r="K8" s="86"/>
      <c r="L8" s="54"/>
      <c r="M8" s="50"/>
      <c r="N8" s="50"/>
      <c r="O8" s="50"/>
      <c r="P8" s="50"/>
      <c r="Q8" s="50"/>
      <c r="R8" s="93">
        <f t="shared" ref="R8:R9" si="1">(K8*L8*M8*N8)+(K8*P8)+(K8*L8*O8)+(K8*L8*Q8)</f>
        <v>0</v>
      </c>
      <c r="S8" s="52"/>
      <c r="T8" s="52"/>
      <c r="U8" s="51">
        <f t="shared" ref="U8:U9" si="2">S8*T8</f>
        <v>0</v>
      </c>
      <c r="V8" s="52"/>
      <c r="W8" s="52"/>
      <c r="X8" s="51">
        <f t="shared" ref="X8:X9" si="3">V8*W8</f>
        <v>0</v>
      </c>
      <c r="Y8" s="52"/>
      <c r="Z8" s="52"/>
      <c r="AA8" s="51">
        <f t="shared" ref="AA8:AA9" si="4">Y8*Z8</f>
        <v>0</v>
      </c>
      <c r="AB8" s="52"/>
      <c r="AC8" s="52"/>
      <c r="AD8" s="51">
        <f t="shared" ref="AD8:AD9" si="5">AB8*AC8</f>
        <v>0</v>
      </c>
      <c r="AE8" s="52"/>
      <c r="AF8" s="52"/>
      <c r="AG8" s="51">
        <f t="shared" ref="AG8:AG9" si="6">AE8*AF8</f>
        <v>0</v>
      </c>
      <c r="AH8" s="52"/>
      <c r="AI8" s="52"/>
      <c r="AJ8" s="51">
        <f t="shared" ref="AJ8:AJ9" si="7">AH8+AI8</f>
        <v>0</v>
      </c>
      <c r="AK8" s="51"/>
      <c r="AL8" s="53">
        <f t="shared" ref="AL8:AL9" si="8">AJ8+AG8+AD8+AA8+X8+U8+R8+J8+AK8</f>
        <v>0</v>
      </c>
      <c r="AM8" s="86">
        <f>SUM(AL8:AL9)</f>
        <v>0</v>
      </c>
      <c r="AN8" s="54"/>
      <c r="AO8" s="54"/>
      <c r="AP8" s="54"/>
      <c r="AQ8" s="57" t="s">
        <v>74</v>
      </c>
      <c r="AR8" s="54"/>
      <c r="AS8" s="55"/>
      <c r="AT8" s="54"/>
      <c r="AU8" s="54"/>
      <c r="AV8" s="54"/>
    </row>
    <row r="9" spans="1:67" s="56" customFormat="1" ht="62.25" customHeight="1" x14ac:dyDescent="0.25">
      <c r="A9" s="45" t="s">
        <v>75</v>
      </c>
      <c r="B9" s="46" t="s">
        <v>76</v>
      </c>
      <c r="C9" s="45" t="s">
        <v>67</v>
      </c>
      <c r="D9" s="124" t="s">
        <v>73</v>
      </c>
      <c r="E9" s="47"/>
      <c r="F9" s="47" t="s">
        <v>479</v>
      </c>
      <c r="G9" s="48"/>
      <c r="H9" s="48"/>
      <c r="I9" s="48"/>
      <c r="J9" s="49">
        <f t="shared" si="0"/>
        <v>0</v>
      </c>
      <c r="K9" s="48"/>
      <c r="L9" s="48"/>
      <c r="M9" s="48"/>
      <c r="N9" s="48"/>
      <c r="O9" s="48"/>
      <c r="P9" s="48"/>
      <c r="Q9" s="50"/>
      <c r="R9" s="93">
        <f t="shared" si="1"/>
        <v>0</v>
      </c>
      <c r="S9" s="52"/>
      <c r="T9" s="52"/>
      <c r="U9" s="51">
        <f t="shared" si="2"/>
        <v>0</v>
      </c>
      <c r="V9" s="52"/>
      <c r="W9" s="52"/>
      <c r="X9" s="51">
        <f t="shared" si="3"/>
        <v>0</v>
      </c>
      <c r="Y9" s="52"/>
      <c r="Z9" s="52"/>
      <c r="AA9" s="51">
        <f t="shared" si="4"/>
        <v>0</v>
      </c>
      <c r="AB9" s="52"/>
      <c r="AC9" s="52"/>
      <c r="AD9" s="51">
        <f t="shared" si="5"/>
        <v>0</v>
      </c>
      <c r="AE9" s="52"/>
      <c r="AF9" s="52"/>
      <c r="AG9" s="51">
        <f t="shared" si="6"/>
        <v>0</v>
      </c>
      <c r="AH9" s="52"/>
      <c r="AI9" s="52"/>
      <c r="AJ9" s="51">
        <f t="shared" si="7"/>
        <v>0</v>
      </c>
      <c r="AK9" s="51"/>
      <c r="AL9" s="53">
        <f t="shared" si="8"/>
        <v>0</v>
      </c>
      <c r="AM9" s="54"/>
      <c r="AN9" s="54"/>
      <c r="AO9" s="54"/>
      <c r="AP9" s="54"/>
      <c r="AQ9" s="54"/>
      <c r="AR9" s="54"/>
      <c r="AS9" s="55"/>
      <c r="AT9" s="54"/>
      <c r="AU9" s="54"/>
      <c r="AV9" s="54"/>
    </row>
  </sheetData>
  <mergeCells count="32">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5"/>
  <sheetViews>
    <sheetView topLeftCell="A10" workbookViewId="0">
      <selection activeCell="E9" sqref="E9"/>
    </sheetView>
  </sheetViews>
  <sheetFormatPr defaultRowHeight="12.75" x14ac:dyDescent="0.25"/>
  <cols>
    <col min="1" max="1" width="6" style="73" customWidth="1"/>
    <col min="2" max="2" width="25" style="73" customWidth="1"/>
    <col min="3" max="3" width="30" style="73" customWidth="1"/>
    <col min="4" max="4" width="30.85546875" style="73" customWidth="1"/>
    <col min="5" max="5" width="27.28515625" style="73" customWidth="1"/>
    <col min="6" max="6" width="19.5703125" style="73" customWidth="1"/>
    <col min="7" max="42" width="9.140625" style="73"/>
    <col min="43" max="43" width="14.85546875" style="73" customWidth="1"/>
    <col min="44"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2" t="s">
        <v>337</v>
      </c>
      <c r="B6" s="233"/>
      <c r="C6" s="411" t="s">
        <v>338</v>
      </c>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3"/>
    </row>
    <row r="7" spans="1:67" s="56" customFormat="1" ht="165.75" customHeight="1" x14ac:dyDescent="0.25">
      <c r="A7" s="45" t="s">
        <v>336</v>
      </c>
      <c r="B7" s="46" t="s">
        <v>340</v>
      </c>
      <c r="C7" s="45" t="s">
        <v>308</v>
      </c>
      <c r="D7" s="46" t="s">
        <v>309</v>
      </c>
      <c r="E7" s="45" t="s">
        <v>310</v>
      </c>
      <c r="F7" s="47" t="s">
        <v>122</v>
      </c>
      <c r="G7" s="48"/>
      <c r="H7" s="48"/>
      <c r="I7" s="48"/>
      <c r="J7" s="49"/>
      <c r="K7" s="48"/>
      <c r="L7" s="48"/>
      <c r="M7" s="48"/>
      <c r="N7" s="48"/>
      <c r="O7" s="48"/>
      <c r="P7" s="48"/>
      <c r="Q7" s="50"/>
      <c r="R7" s="93"/>
      <c r="S7" s="52"/>
      <c r="T7" s="52"/>
      <c r="U7" s="51"/>
      <c r="V7" s="52"/>
      <c r="W7" s="52"/>
      <c r="X7" s="51"/>
      <c r="Y7" s="52"/>
      <c r="Z7" s="52"/>
      <c r="AA7" s="51"/>
      <c r="AB7" s="52"/>
      <c r="AC7" s="52"/>
      <c r="AD7" s="51"/>
      <c r="AE7" s="52"/>
      <c r="AF7" s="52"/>
      <c r="AG7" s="51"/>
      <c r="AH7" s="52"/>
      <c r="AI7" s="52"/>
      <c r="AJ7" s="51"/>
      <c r="AK7" s="51"/>
      <c r="AL7" s="53"/>
      <c r="AM7" s="54"/>
      <c r="AN7" s="54"/>
      <c r="AO7" s="54"/>
      <c r="AP7" s="54"/>
      <c r="AQ7" s="54" t="s">
        <v>564</v>
      </c>
      <c r="AR7" s="54"/>
      <c r="AS7" s="55"/>
      <c r="AT7" s="54"/>
      <c r="AU7" s="54"/>
      <c r="AV7" s="54"/>
    </row>
    <row r="8" spans="1:67" s="65" customFormat="1" ht="20.25" customHeight="1" x14ac:dyDescent="0.25">
      <c r="A8" s="232" t="s">
        <v>191</v>
      </c>
      <c r="B8" s="233"/>
      <c r="C8" s="232" t="s">
        <v>565</v>
      </c>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3"/>
    </row>
    <row r="9" spans="1:67" s="56" customFormat="1" ht="144.75" customHeight="1" x14ac:dyDescent="0.25">
      <c r="A9" s="45" t="s">
        <v>77</v>
      </c>
      <c r="B9" s="46" t="s">
        <v>103</v>
      </c>
      <c r="C9" s="45" t="s">
        <v>558</v>
      </c>
      <c r="D9" s="46" t="s">
        <v>566</v>
      </c>
      <c r="E9" s="45" t="s">
        <v>104</v>
      </c>
      <c r="F9" s="47" t="s">
        <v>339</v>
      </c>
      <c r="G9" s="48"/>
      <c r="H9" s="48"/>
      <c r="I9" s="48"/>
      <c r="J9" s="49">
        <f t="shared" ref="J9:J10" si="0">G9*H9*I9</f>
        <v>0</v>
      </c>
      <c r="K9" s="48"/>
      <c r="L9" s="48"/>
      <c r="M9" s="48"/>
      <c r="N9" s="48"/>
      <c r="O9" s="48"/>
      <c r="P9" s="48"/>
      <c r="Q9" s="50"/>
      <c r="R9" s="93"/>
      <c r="S9" s="52">
        <v>0</v>
      </c>
      <c r="T9" s="52">
        <v>0</v>
      </c>
      <c r="U9" s="51">
        <f t="shared" ref="U9:U10" si="1">S9*T9</f>
        <v>0</v>
      </c>
      <c r="V9" s="52">
        <v>0</v>
      </c>
      <c r="W9" s="52">
        <v>0</v>
      </c>
      <c r="X9" s="51">
        <f t="shared" ref="X9:X10" si="2">V9*W9</f>
        <v>0</v>
      </c>
      <c r="Y9" s="52">
        <v>0</v>
      </c>
      <c r="Z9" s="52">
        <v>0</v>
      </c>
      <c r="AA9" s="51">
        <f t="shared" ref="AA9:AA10" si="3">Y9*Z9</f>
        <v>0</v>
      </c>
      <c r="AB9" s="52">
        <v>0</v>
      </c>
      <c r="AC9" s="52">
        <v>0</v>
      </c>
      <c r="AD9" s="51">
        <f t="shared" ref="AD9:AD10" si="4">AB9*AC9</f>
        <v>0</v>
      </c>
      <c r="AE9" s="52">
        <v>0</v>
      </c>
      <c r="AF9" s="52">
        <v>0</v>
      </c>
      <c r="AG9" s="51">
        <f t="shared" ref="AG9:AG10" si="5">AE9*AF9</f>
        <v>0</v>
      </c>
      <c r="AH9" s="52">
        <v>0</v>
      </c>
      <c r="AI9" s="52">
        <v>0</v>
      </c>
      <c r="AJ9" s="51">
        <f t="shared" ref="AJ9" si="6">AH9+AI9</f>
        <v>0</v>
      </c>
      <c r="AK9" s="51"/>
      <c r="AL9" s="53"/>
      <c r="AM9" s="54">
        <v>0</v>
      </c>
      <c r="AN9" s="54">
        <v>0</v>
      </c>
      <c r="AO9" s="54">
        <v>0</v>
      </c>
      <c r="AP9" s="54">
        <v>0</v>
      </c>
      <c r="AQ9" s="54" t="s">
        <v>308</v>
      </c>
      <c r="AR9" s="54"/>
      <c r="AS9" s="55"/>
      <c r="AT9" s="54">
        <v>0</v>
      </c>
      <c r="AU9" s="54">
        <v>0</v>
      </c>
      <c r="AV9" s="54">
        <v>0</v>
      </c>
    </row>
    <row r="10" spans="1:67" s="56" customFormat="1" ht="144.75" customHeight="1" x14ac:dyDescent="0.25">
      <c r="A10" s="45" t="s">
        <v>108</v>
      </c>
      <c r="B10" s="46" t="s">
        <v>105</v>
      </c>
      <c r="C10" s="45" t="s">
        <v>558</v>
      </c>
      <c r="D10" s="46" t="s">
        <v>106</v>
      </c>
      <c r="E10" s="45" t="s">
        <v>107</v>
      </c>
      <c r="F10" s="47" t="s">
        <v>339</v>
      </c>
      <c r="G10" s="48"/>
      <c r="H10" s="48"/>
      <c r="I10" s="48"/>
      <c r="J10" s="49">
        <f t="shared" si="0"/>
        <v>0</v>
      </c>
      <c r="K10" s="48"/>
      <c r="L10" s="48"/>
      <c r="M10" s="48"/>
      <c r="N10" s="48"/>
      <c r="O10" s="48"/>
      <c r="P10" s="48"/>
      <c r="Q10" s="50"/>
      <c r="R10" s="93">
        <f t="shared" ref="R10" si="7">(K10*L10*M10*N10)+(K10*P10)+(K10*L10*O10)+(K10*L10*Q10)</f>
        <v>0</v>
      </c>
      <c r="S10" s="52">
        <v>0</v>
      </c>
      <c r="T10" s="52">
        <v>0</v>
      </c>
      <c r="U10" s="51">
        <f t="shared" si="1"/>
        <v>0</v>
      </c>
      <c r="V10" s="52">
        <v>0</v>
      </c>
      <c r="W10" s="52">
        <v>0</v>
      </c>
      <c r="X10" s="51">
        <f t="shared" si="2"/>
        <v>0</v>
      </c>
      <c r="Y10" s="52">
        <v>0</v>
      </c>
      <c r="Z10" s="52">
        <v>0</v>
      </c>
      <c r="AA10" s="51">
        <f t="shared" si="3"/>
        <v>0</v>
      </c>
      <c r="AB10" s="52">
        <v>0</v>
      </c>
      <c r="AC10" s="52">
        <v>0</v>
      </c>
      <c r="AD10" s="51">
        <f t="shared" si="4"/>
        <v>0</v>
      </c>
      <c r="AE10" s="52">
        <v>0</v>
      </c>
      <c r="AF10" s="52">
        <v>0</v>
      </c>
      <c r="AG10" s="51">
        <f t="shared" si="5"/>
        <v>0</v>
      </c>
      <c r="AH10" s="52">
        <v>0</v>
      </c>
      <c r="AI10" s="52">
        <v>0</v>
      </c>
      <c r="AJ10" s="51">
        <v>0</v>
      </c>
      <c r="AK10" s="51">
        <v>0</v>
      </c>
      <c r="AL10" s="53">
        <v>0</v>
      </c>
      <c r="AM10" s="54">
        <v>0</v>
      </c>
      <c r="AN10" s="54">
        <v>0</v>
      </c>
      <c r="AO10" s="54">
        <v>0</v>
      </c>
      <c r="AP10" s="54">
        <v>0</v>
      </c>
      <c r="AQ10" s="54" t="s">
        <v>308</v>
      </c>
      <c r="AR10" s="54"/>
      <c r="AS10" s="55"/>
      <c r="AT10" s="54">
        <v>0</v>
      </c>
      <c r="AU10" s="54">
        <v>0</v>
      </c>
      <c r="AV10" s="54">
        <v>0</v>
      </c>
    </row>
    <row r="11" spans="1:67" s="56" customFormat="1" ht="33" customHeight="1" x14ac:dyDescent="0.25">
      <c r="A11" s="232" t="s">
        <v>567</v>
      </c>
      <c r="B11" s="233"/>
      <c r="C11" s="232" t="s">
        <v>568</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3"/>
    </row>
    <row r="12" spans="1:67" s="56" customFormat="1" ht="104.25" customHeight="1" x14ac:dyDescent="0.25">
      <c r="A12" s="46" t="s">
        <v>569</v>
      </c>
      <c r="B12" s="229" t="s">
        <v>570</v>
      </c>
      <c r="C12" s="46" t="s">
        <v>257</v>
      </c>
      <c r="D12" s="46" t="s">
        <v>571</v>
      </c>
      <c r="E12" s="46"/>
      <c r="F12" s="47" t="s">
        <v>339</v>
      </c>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54">
        <v>0</v>
      </c>
      <c r="AN12" s="54">
        <v>0</v>
      </c>
      <c r="AO12" s="54">
        <v>0</v>
      </c>
      <c r="AP12" s="54">
        <v>0</v>
      </c>
      <c r="AQ12" s="230" t="s">
        <v>572</v>
      </c>
      <c r="AR12" s="46"/>
      <c r="AS12" s="231">
        <v>0</v>
      </c>
      <c r="AT12" s="231">
        <v>0</v>
      </c>
      <c r="AU12" s="231">
        <v>0</v>
      </c>
      <c r="AV12" s="231">
        <v>0</v>
      </c>
    </row>
    <row r="13" spans="1:67" s="56" customFormat="1" ht="82.5" customHeight="1" x14ac:dyDescent="0.25">
      <c r="A13" s="46" t="s">
        <v>573</v>
      </c>
      <c r="B13" s="46" t="s">
        <v>574</v>
      </c>
      <c r="C13" s="46" t="s">
        <v>257</v>
      </c>
      <c r="D13" s="46" t="s">
        <v>571</v>
      </c>
      <c r="E13" s="46"/>
      <c r="F13" s="47" t="s">
        <v>339</v>
      </c>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54">
        <v>0</v>
      </c>
      <c r="AN13" s="54">
        <v>0</v>
      </c>
      <c r="AO13" s="54">
        <v>0</v>
      </c>
      <c r="AP13" s="54">
        <v>0</v>
      </c>
      <c r="AQ13" s="230" t="s">
        <v>572</v>
      </c>
      <c r="AR13" s="46"/>
      <c r="AS13" s="231">
        <v>0</v>
      </c>
      <c r="AT13" s="231">
        <v>0</v>
      </c>
      <c r="AU13" s="231">
        <v>0</v>
      </c>
      <c r="AV13" s="231">
        <v>0</v>
      </c>
    </row>
    <row r="14" spans="1:67" s="56" customFormat="1" ht="144.75" customHeight="1" x14ac:dyDescent="0.25">
      <c r="A14" s="45" t="s">
        <v>575</v>
      </c>
      <c r="B14" s="46" t="s">
        <v>263</v>
      </c>
      <c r="C14" s="45" t="s">
        <v>257</v>
      </c>
      <c r="D14" s="46" t="s">
        <v>258</v>
      </c>
      <c r="E14" s="45" t="s">
        <v>259</v>
      </c>
      <c r="F14" s="47" t="s">
        <v>479</v>
      </c>
      <c r="G14" s="48"/>
      <c r="H14" s="48"/>
      <c r="I14" s="48"/>
      <c r="J14" s="49"/>
      <c r="K14" s="48">
        <v>10</v>
      </c>
      <c r="L14" s="48" t="s">
        <v>260</v>
      </c>
      <c r="M14" s="48">
        <v>3</v>
      </c>
      <c r="N14" s="48" t="s">
        <v>261</v>
      </c>
      <c r="O14" s="48" t="s">
        <v>262</v>
      </c>
      <c r="P14" s="48">
        <v>0</v>
      </c>
      <c r="Q14" s="50">
        <v>0</v>
      </c>
      <c r="R14" s="93"/>
      <c r="S14" s="52"/>
      <c r="T14" s="52"/>
      <c r="U14" s="51"/>
      <c r="V14" s="52"/>
      <c r="W14" s="52"/>
      <c r="X14" s="51"/>
      <c r="Y14" s="52"/>
      <c r="Z14" s="52"/>
      <c r="AA14" s="51"/>
      <c r="AB14" s="52"/>
      <c r="AC14" s="52"/>
      <c r="AD14" s="51"/>
      <c r="AE14" s="52"/>
      <c r="AF14" s="52"/>
      <c r="AG14" s="51"/>
      <c r="AH14" s="52"/>
      <c r="AI14" s="52"/>
      <c r="AJ14" s="51"/>
      <c r="AK14" s="51"/>
      <c r="AL14" s="53">
        <v>15850</v>
      </c>
      <c r="AM14" s="54"/>
      <c r="AN14" s="54"/>
      <c r="AO14" s="54"/>
      <c r="AP14" s="54">
        <v>15850</v>
      </c>
      <c r="AQ14" s="230" t="s">
        <v>572</v>
      </c>
      <c r="AR14" s="54"/>
      <c r="AS14" s="55"/>
      <c r="AT14" s="54">
        <v>7000</v>
      </c>
      <c r="AU14" s="54">
        <v>8850</v>
      </c>
      <c r="AV14" s="54">
        <v>0</v>
      </c>
    </row>
    <row r="15" spans="1:67" s="72" customFormat="1" ht="54.75" customHeight="1" x14ac:dyDescent="0.25">
      <c r="A15" s="69" t="s">
        <v>50</v>
      </c>
      <c r="B15" s="69"/>
      <c r="C15" s="69"/>
      <c r="D15" s="69"/>
      <c r="E15" s="69"/>
      <c r="F15" s="69"/>
      <c r="G15" s="70"/>
      <c r="H15" s="71"/>
      <c r="I15" s="71"/>
      <c r="J15" s="70">
        <f t="shared" ref="J15:AP15" si="8">SUM(J9:J14)</f>
        <v>0</v>
      </c>
      <c r="K15" s="70">
        <f t="shared" si="8"/>
        <v>10</v>
      </c>
      <c r="L15" s="70">
        <f t="shared" si="8"/>
        <v>0</v>
      </c>
      <c r="M15" s="70">
        <f t="shared" si="8"/>
        <v>3</v>
      </c>
      <c r="N15" s="70">
        <f t="shared" si="8"/>
        <v>0</v>
      </c>
      <c r="O15" s="70">
        <f t="shared" si="8"/>
        <v>0</v>
      </c>
      <c r="P15" s="70">
        <f t="shared" si="8"/>
        <v>0</v>
      </c>
      <c r="Q15" s="70">
        <f t="shared" si="8"/>
        <v>0</v>
      </c>
      <c r="R15" s="70">
        <f t="shared" si="8"/>
        <v>0</v>
      </c>
      <c r="S15" s="70">
        <f t="shared" si="8"/>
        <v>0</v>
      </c>
      <c r="T15" s="70">
        <f t="shared" si="8"/>
        <v>0</v>
      </c>
      <c r="U15" s="70">
        <f t="shared" si="8"/>
        <v>0</v>
      </c>
      <c r="V15" s="70">
        <f t="shared" si="8"/>
        <v>0</v>
      </c>
      <c r="W15" s="70">
        <f t="shared" si="8"/>
        <v>0</v>
      </c>
      <c r="X15" s="70">
        <f t="shared" si="8"/>
        <v>0</v>
      </c>
      <c r="Y15" s="70">
        <f t="shared" si="8"/>
        <v>0</v>
      </c>
      <c r="Z15" s="70">
        <f t="shared" si="8"/>
        <v>0</v>
      </c>
      <c r="AA15" s="70">
        <f t="shared" si="8"/>
        <v>0</v>
      </c>
      <c r="AB15" s="70">
        <f t="shared" si="8"/>
        <v>0</v>
      </c>
      <c r="AC15" s="70">
        <f t="shared" si="8"/>
        <v>0</v>
      </c>
      <c r="AD15" s="70">
        <f t="shared" si="8"/>
        <v>0</v>
      </c>
      <c r="AE15" s="70">
        <f t="shared" si="8"/>
        <v>0</v>
      </c>
      <c r="AF15" s="70">
        <f t="shared" si="8"/>
        <v>0</v>
      </c>
      <c r="AG15" s="70">
        <f t="shared" si="8"/>
        <v>0</v>
      </c>
      <c r="AH15" s="70">
        <f t="shared" si="8"/>
        <v>0</v>
      </c>
      <c r="AI15" s="70">
        <f t="shared" si="8"/>
        <v>0</v>
      </c>
      <c r="AJ15" s="70">
        <f t="shared" si="8"/>
        <v>0</v>
      </c>
      <c r="AK15" s="70">
        <f t="shared" si="8"/>
        <v>0</v>
      </c>
      <c r="AL15" s="70">
        <f t="shared" si="8"/>
        <v>15850</v>
      </c>
      <c r="AM15" s="70">
        <f t="shared" si="8"/>
        <v>0</v>
      </c>
      <c r="AN15" s="70">
        <f t="shared" si="8"/>
        <v>0</v>
      </c>
      <c r="AO15" s="70">
        <f t="shared" si="8"/>
        <v>0</v>
      </c>
      <c r="AP15" s="70">
        <f t="shared" si="8"/>
        <v>15850</v>
      </c>
      <c r="AQ15" s="70"/>
      <c r="AR15" s="70">
        <f>SUM(AR9:AR14)</f>
        <v>0</v>
      </c>
      <c r="AS15" s="70"/>
      <c r="AT15" s="70">
        <f>SUM(AT9:AT14)</f>
        <v>7000</v>
      </c>
      <c r="AU15" s="70">
        <f>SUM(AU9:AU14)</f>
        <v>8850</v>
      </c>
      <c r="AV15" s="70">
        <f>SUM(AV9:AV14)</f>
        <v>0</v>
      </c>
    </row>
  </sheetData>
  <mergeCells count="36">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11:B11"/>
    <mergeCell ref="C11:AV11"/>
    <mergeCell ref="A8:B8"/>
    <mergeCell ref="C8:AV8"/>
    <mergeCell ref="AQ3:AQ4"/>
    <mergeCell ref="A6:B6"/>
    <mergeCell ref="C6:AV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2"/>
  <sheetViews>
    <sheetView tabSelected="1" topLeftCell="A22" zoomScale="90" zoomScaleNormal="90" workbookViewId="0">
      <selection activeCell="D7" sqref="D7:D9"/>
    </sheetView>
  </sheetViews>
  <sheetFormatPr defaultRowHeight="12.75" x14ac:dyDescent="0.25"/>
  <cols>
    <col min="1" max="1" width="6.28515625" style="73" customWidth="1"/>
    <col min="2" max="2" width="31.5703125" style="73" customWidth="1"/>
    <col min="3" max="3" width="27.42578125" style="73" customWidth="1"/>
    <col min="4" max="4" width="24" style="73" customWidth="1"/>
    <col min="5" max="5" width="25.140625" style="73" customWidth="1"/>
    <col min="6" max="6" width="26.5703125" style="73" customWidth="1"/>
    <col min="7"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294"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295"/>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296"/>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2" t="s">
        <v>192</v>
      </c>
      <c r="B6" s="233"/>
      <c r="C6" s="232" t="s">
        <v>193</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219" customFormat="1" ht="84" customHeight="1" x14ac:dyDescent="0.25">
      <c r="A7" s="416" t="s">
        <v>224</v>
      </c>
      <c r="B7" s="416" t="s">
        <v>521</v>
      </c>
      <c r="C7" s="419" t="s">
        <v>522</v>
      </c>
      <c r="D7" s="422" t="s">
        <v>581</v>
      </c>
      <c r="E7" s="209" t="s">
        <v>523</v>
      </c>
      <c r="F7" s="210" t="s">
        <v>479</v>
      </c>
      <c r="G7" s="211"/>
      <c r="H7" s="212"/>
      <c r="I7" s="212"/>
      <c r="J7" s="213"/>
      <c r="K7" s="122"/>
      <c r="L7" s="122"/>
      <c r="M7" s="212"/>
      <c r="N7" s="212"/>
      <c r="O7" s="212"/>
      <c r="P7" s="212"/>
      <c r="Q7" s="212"/>
      <c r="R7" s="214"/>
      <c r="S7" s="215"/>
      <c r="T7" s="215"/>
      <c r="U7" s="216"/>
      <c r="V7" s="215"/>
      <c r="W7" s="215"/>
      <c r="X7" s="216"/>
      <c r="Y7" s="215"/>
      <c r="Z7" s="215"/>
      <c r="AA7" s="216"/>
      <c r="AB7" s="215"/>
      <c r="AC7" s="215"/>
      <c r="AD7" s="216"/>
      <c r="AE7" s="215"/>
      <c r="AF7" s="215"/>
      <c r="AG7" s="216"/>
      <c r="AH7" s="215"/>
      <c r="AI7" s="215"/>
      <c r="AJ7" s="216"/>
      <c r="AK7" s="216"/>
      <c r="AL7" s="217"/>
      <c r="AM7" s="216"/>
      <c r="AN7" s="122"/>
      <c r="AO7" s="218"/>
      <c r="AP7" s="218"/>
      <c r="AQ7" s="218"/>
      <c r="AR7" s="218"/>
      <c r="AS7" s="414"/>
      <c r="AT7" s="218"/>
      <c r="AU7" s="122"/>
      <c r="AV7" s="218"/>
    </row>
    <row r="8" spans="1:67" s="219" customFormat="1" ht="102.75" customHeight="1" x14ac:dyDescent="0.25">
      <c r="A8" s="417"/>
      <c r="B8" s="417"/>
      <c r="C8" s="420"/>
      <c r="D8" s="423"/>
      <c r="E8" s="209" t="s">
        <v>524</v>
      </c>
      <c r="F8" s="210" t="s">
        <v>479</v>
      </c>
      <c r="G8" s="211"/>
      <c r="H8" s="212"/>
      <c r="I8" s="212"/>
      <c r="J8" s="213"/>
      <c r="K8" s="122"/>
      <c r="L8" s="122"/>
      <c r="M8" s="212"/>
      <c r="N8" s="212"/>
      <c r="O8" s="212"/>
      <c r="P8" s="212"/>
      <c r="Q8" s="212"/>
      <c r="R8" s="214"/>
      <c r="S8" s="215"/>
      <c r="T8" s="215"/>
      <c r="U8" s="216"/>
      <c r="V8" s="215"/>
      <c r="W8" s="215"/>
      <c r="X8" s="216"/>
      <c r="Y8" s="215"/>
      <c r="Z8" s="215"/>
      <c r="AA8" s="216"/>
      <c r="AB8" s="215"/>
      <c r="AC8" s="215"/>
      <c r="AD8" s="216"/>
      <c r="AE8" s="215"/>
      <c r="AF8" s="215"/>
      <c r="AG8" s="216"/>
      <c r="AH8" s="215"/>
      <c r="AI8" s="215"/>
      <c r="AJ8" s="216"/>
      <c r="AK8" s="216"/>
      <c r="AL8" s="217"/>
      <c r="AM8" s="216"/>
      <c r="AN8" s="122"/>
      <c r="AO8" s="122"/>
      <c r="AP8" s="122"/>
      <c r="AQ8" s="122"/>
      <c r="AR8" s="122"/>
      <c r="AS8" s="415"/>
      <c r="AT8" s="122"/>
      <c r="AU8" s="122"/>
      <c r="AV8" s="122"/>
    </row>
    <row r="9" spans="1:67" s="219" customFormat="1" ht="102.75" customHeight="1" x14ac:dyDescent="0.25">
      <c r="A9" s="418"/>
      <c r="B9" s="418"/>
      <c r="C9" s="421"/>
      <c r="D9" s="424"/>
      <c r="E9" s="209" t="s">
        <v>525</v>
      </c>
      <c r="F9" s="210" t="s">
        <v>479</v>
      </c>
      <c r="G9" s="211"/>
      <c r="H9" s="212"/>
      <c r="I9" s="212"/>
      <c r="J9" s="213"/>
      <c r="K9" s="122"/>
      <c r="L9" s="122"/>
      <c r="M9" s="212"/>
      <c r="N9" s="212"/>
      <c r="O9" s="212"/>
      <c r="P9" s="212"/>
      <c r="Q9" s="212"/>
      <c r="R9" s="214"/>
      <c r="S9" s="215"/>
      <c r="T9" s="215"/>
      <c r="U9" s="216"/>
      <c r="V9" s="215"/>
      <c r="W9" s="215"/>
      <c r="X9" s="216"/>
      <c r="Y9" s="215"/>
      <c r="Z9" s="215"/>
      <c r="AA9" s="216"/>
      <c r="AB9" s="215"/>
      <c r="AC9" s="215"/>
      <c r="AD9" s="216"/>
      <c r="AE9" s="215"/>
      <c r="AF9" s="215"/>
      <c r="AG9" s="216"/>
      <c r="AH9" s="215"/>
      <c r="AI9" s="215"/>
      <c r="AJ9" s="216"/>
      <c r="AK9" s="216"/>
      <c r="AL9" s="217"/>
      <c r="AM9" s="216"/>
      <c r="AN9" s="218"/>
      <c r="AO9" s="122"/>
      <c r="AP9" s="122"/>
      <c r="AQ9" s="122"/>
      <c r="AR9" s="122"/>
      <c r="AS9" s="220"/>
      <c r="AT9" s="122"/>
      <c r="AU9" s="122"/>
      <c r="AV9" s="122"/>
    </row>
    <row r="10" spans="1:67" s="56" customFormat="1" ht="51" x14ac:dyDescent="0.25">
      <c r="A10" s="45" t="s">
        <v>152</v>
      </c>
      <c r="B10" s="46" t="s">
        <v>153</v>
      </c>
      <c r="C10" s="46" t="s">
        <v>582</v>
      </c>
      <c r="D10" s="46" t="s">
        <v>302</v>
      </c>
      <c r="E10" s="57" t="s">
        <v>303</v>
      </c>
      <c r="F10" s="47" t="s">
        <v>122</v>
      </c>
      <c r="G10" s="48"/>
      <c r="H10" s="48"/>
      <c r="I10" s="48"/>
      <c r="J10" s="49"/>
      <c r="K10" s="48"/>
      <c r="L10" s="48"/>
      <c r="M10" s="48"/>
      <c r="N10" s="48"/>
      <c r="O10" s="48"/>
      <c r="P10" s="48"/>
      <c r="Q10" s="50"/>
      <c r="R10" s="93"/>
      <c r="S10" s="52"/>
      <c r="T10" s="52"/>
      <c r="U10" s="51"/>
      <c r="V10" s="52"/>
      <c r="W10" s="52"/>
      <c r="X10" s="51"/>
      <c r="Y10" s="52"/>
      <c r="Z10" s="52"/>
      <c r="AA10" s="51"/>
      <c r="AB10" s="52"/>
      <c r="AC10" s="52"/>
      <c r="AD10" s="51"/>
      <c r="AE10" s="52"/>
      <c r="AF10" s="52"/>
      <c r="AG10" s="51"/>
      <c r="AH10" s="52"/>
      <c r="AI10" s="52"/>
      <c r="AJ10" s="51"/>
      <c r="AK10" s="51"/>
      <c r="AL10" s="53"/>
      <c r="AM10" s="54">
        <v>3600</v>
      </c>
      <c r="AN10" s="54"/>
      <c r="AO10" s="54"/>
      <c r="AP10" s="54">
        <v>3600</v>
      </c>
      <c r="AQ10" s="54" t="s">
        <v>301</v>
      </c>
      <c r="AR10" s="54"/>
      <c r="AS10" s="55"/>
      <c r="AT10" s="54"/>
      <c r="AU10" s="54"/>
      <c r="AV10" s="54"/>
    </row>
    <row r="11" spans="1:67" s="65" customFormat="1" ht="20.25" customHeight="1" x14ac:dyDescent="0.25">
      <c r="A11" s="232" t="s">
        <v>194</v>
      </c>
      <c r="B11" s="233"/>
      <c r="C11" s="232" t="s">
        <v>195</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3"/>
    </row>
    <row r="12" spans="1:67" s="67" customFormat="1" ht="48.75" customHeight="1" x14ac:dyDescent="0.25">
      <c r="A12" s="45" t="s">
        <v>154</v>
      </c>
      <c r="B12" s="46" t="s">
        <v>155</v>
      </c>
      <c r="C12" s="46" t="s">
        <v>582</v>
      </c>
      <c r="D12" s="46" t="s">
        <v>584</v>
      </c>
      <c r="E12" s="57" t="s">
        <v>585</v>
      </c>
      <c r="F12" s="47" t="s">
        <v>362</v>
      </c>
      <c r="G12" s="92"/>
      <c r="H12" s="50"/>
      <c r="I12" s="50"/>
      <c r="J12" s="49">
        <f t="shared" ref="J12" si="0">G12*H12*I12</f>
        <v>0</v>
      </c>
      <c r="K12" s="86"/>
      <c r="L12" s="54"/>
      <c r="M12" s="50"/>
      <c r="N12" s="50"/>
      <c r="O12" s="50"/>
      <c r="P12" s="50"/>
      <c r="Q12" s="50"/>
      <c r="R12" s="93">
        <f t="shared" ref="R12" si="1">(K12*L12*M12*N12)+(K12*P12)+(K12*L12*O12)+(K12*L12*Q12)</f>
        <v>0</v>
      </c>
      <c r="S12" s="52"/>
      <c r="T12" s="52"/>
      <c r="U12" s="51">
        <f t="shared" ref="U12" si="2">S12*T12</f>
        <v>0</v>
      </c>
      <c r="V12" s="52"/>
      <c r="W12" s="52"/>
      <c r="X12" s="51">
        <f t="shared" ref="X12" si="3">V12*W12</f>
        <v>0</v>
      </c>
      <c r="Y12" s="52"/>
      <c r="Z12" s="52"/>
      <c r="AA12" s="51">
        <f t="shared" ref="AA12" si="4">Y12*Z12</f>
        <v>0</v>
      </c>
      <c r="AB12" s="52"/>
      <c r="AC12" s="52"/>
      <c r="AD12" s="51">
        <f t="shared" ref="AD12" si="5">AB12*AC12</f>
        <v>0</v>
      </c>
      <c r="AE12" s="52"/>
      <c r="AF12" s="52"/>
      <c r="AG12" s="51">
        <f t="shared" ref="AG12" si="6">AE12*AF12</f>
        <v>0</v>
      </c>
      <c r="AH12" s="52"/>
      <c r="AI12" s="52"/>
      <c r="AJ12" s="51">
        <f t="shared" ref="AJ12" si="7">AH12+AI12</f>
        <v>0</v>
      </c>
      <c r="AK12" s="51"/>
      <c r="AL12" s="53">
        <f t="shared" ref="AL12" si="8">AJ12+AG12+AD12+AA12+X12+U12+R12+J12+AK12</f>
        <v>0</v>
      </c>
      <c r="AM12" s="86">
        <f>SUM(AL12:AL12)</f>
        <v>0</v>
      </c>
      <c r="AN12" s="54"/>
      <c r="AO12" s="54"/>
      <c r="AP12" s="54"/>
      <c r="AQ12" s="54"/>
      <c r="AR12" s="121">
        <v>20000</v>
      </c>
      <c r="AS12" s="55"/>
      <c r="AT12" s="54"/>
      <c r="AU12" s="54"/>
      <c r="AV12" s="54"/>
    </row>
    <row r="13" spans="1:67" s="67" customFormat="1" ht="48.75" customHeight="1" x14ac:dyDescent="0.25">
      <c r="A13" s="45" t="s">
        <v>304</v>
      </c>
      <c r="B13" s="46" t="s">
        <v>305</v>
      </c>
      <c r="C13" s="46" t="s">
        <v>554</v>
      </c>
      <c r="D13" s="46" t="s">
        <v>307</v>
      </c>
      <c r="E13" s="46" t="s">
        <v>306</v>
      </c>
      <c r="F13" s="68" t="s">
        <v>479</v>
      </c>
      <c r="G13" s="92"/>
      <c r="H13" s="50"/>
      <c r="I13" s="50"/>
      <c r="J13" s="49"/>
      <c r="K13" s="86"/>
      <c r="L13" s="54"/>
      <c r="M13" s="50"/>
      <c r="N13" s="50"/>
      <c r="O13" s="50"/>
      <c r="P13" s="50"/>
      <c r="Q13" s="50"/>
      <c r="R13" s="93"/>
      <c r="S13" s="52"/>
      <c r="T13" s="52"/>
      <c r="U13" s="51"/>
      <c r="V13" s="52"/>
      <c r="W13" s="52"/>
      <c r="X13" s="51"/>
      <c r="Y13" s="52"/>
      <c r="Z13" s="52"/>
      <c r="AA13" s="51"/>
      <c r="AB13" s="52"/>
      <c r="AC13" s="52"/>
      <c r="AD13" s="51"/>
      <c r="AE13" s="52"/>
      <c r="AF13" s="52"/>
      <c r="AG13" s="51"/>
      <c r="AH13" s="52"/>
      <c r="AI13" s="52"/>
      <c r="AJ13" s="51"/>
      <c r="AK13" s="51"/>
      <c r="AL13" s="53"/>
      <c r="AM13" s="86"/>
      <c r="AN13" s="54"/>
      <c r="AO13" s="54"/>
      <c r="AP13" s="54"/>
      <c r="AQ13" s="54"/>
      <c r="AR13" s="54"/>
      <c r="AS13" s="55"/>
      <c r="AT13" s="54"/>
      <c r="AU13" s="54"/>
      <c r="AV13" s="54"/>
    </row>
    <row r="14" spans="1:67" s="65" customFormat="1" ht="20.25" customHeight="1" x14ac:dyDescent="0.25">
      <c r="A14" s="232" t="s">
        <v>196</v>
      </c>
      <c r="B14" s="233"/>
      <c r="C14" s="232" t="s">
        <v>197</v>
      </c>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3"/>
    </row>
    <row r="15" spans="1:67" s="67" customFormat="1" ht="144.75" customHeight="1" x14ac:dyDescent="0.25">
      <c r="A15" s="45" t="s">
        <v>80</v>
      </c>
      <c r="B15" s="46" t="s">
        <v>81</v>
      </c>
      <c r="C15" s="45" t="s">
        <v>82</v>
      </c>
      <c r="D15" s="46" t="s">
        <v>265</v>
      </c>
      <c r="E15" s="46" t="s">
        <v>83</v>
      </c>
      <c r="F15" s="68" t="s">
        <v>479</v>
      </c>
      <c r="G15" s="92"/>
      <c r="H15" s="50"/>
      <c r="I15" s="50"/>
      <c r="J15" s="49"/>
      <c r="K15" s="86"/>
      <c r="L15" s="54"/>
      <c r="M15" s="50"/>
      <c r="N15" s="50"/>
      <c r="O15" s="50"/>
      <c r="P15" s="50"/>
      <c r="Q15" s="50"/>
      <c r="R15" s="93"/>
      <c r="S15" s="52"/>
      <c r="T15" s="52"/>
      <c r="U15" s="51"/>
      <c r="V15" s="52"/>
      <c r="W15" s="52"/>
      <c r="X15" s="51"/>
      <c r="Y15" s="52"/>
      <c r="Z15" s="52"/>
      <c r="AA15" s="51"/>
      <c r="AB15" s="52"/>
      <c r="AC15" s="52"/>
      <c r="AD15" s="51"/>
      <c r="AE15" s="52"/>
      <c r="AF15" s="52"/>
      <c r="AG15" s="51"/>
      <c r="AH15" s="52"/>
      <c r="AI15" s="52"/>
      <c r="AJ15" s="51"/>
      <c r="AK15" s="51"/>
      <c r="AL15" s="53"/>
      <c r="AM15" s="86"/>
      <c r="AN15" s="54"/>
      <c r="AO15" s="54"/>
      <c r="AP15" s="54"/>
      <c r="AQ15" s="54"/>
      <c r="AR15" s="54"/>
      <c r="AS15" s="55"/>
      <c r="AT15" s="54"/>
      <c r="AU15" s="54"/>
      <c r="AV15" s="54"/>
    </row>
    <row r="16" spans="1:67" s="56" customFormat="1" ht="203.25" customHeight="1" x14ac:dyDescent="0.25">
      <c r="A16" s="45" t="s">
        <v>225</v>
      </c>
      <c r="B16" s="46" t="s">
        <v>156</v>
      </c>
      <c r="C16" s="46" t="s">
        <v>582</v>
      </c>
      <c r="D16" s="46" t="s">
        <v>586</v>
      </c>
      <c r="E16" s="46" t="s">
        <v>588</v>
      </c>
      <c r="F16" s="47" t="s">
        <v>587</v>
      </c>
      <c r="G16" s="48"/>
      <c r="H16" s="48"/>
      <c r="I16" s="48"/>
      <c r="J16" s="49">
        <f t="shared" ref="J16" si="9">G16*H16*I16</f>
        <v>0</v>
      </c>
      <c r="K16" s="48"/>
      <c r="L16" s="48"/>
      <c r="M16" s="48"/>
      <c r="N16" s="48"/>
      <c r="O16" s="48"/>
      <c r="P16" s="48"/>
      <c r="Q16" s="50"/>
      <c r="R16" s="93">
        <f t="shared" ref="R16" si="10">(K16*L16*M16*N16)+(K16*P16)+(K16*L16*O16)+(K16*L16*Q16)</f>
        <v>0</v>
      </c>
      <c r="S16" s="52"/>
      <c r="T16" s="52"/>
      <c r="U16" s="51">
        <f t="shared" ref="U16" si="11">S16*T16</f>
        <v>0</v>
      </c>
      <c r="V16" s="52"/>
      <c r="W16" s="52"/>
      <c r="X16" s="51">
        <f t="shared" ref="X16" si="12">V16*W16</f>
        <v>0</v>
      </c>
      <c r="Y16" s="52"/>
      <c r="Z16" s="52"/>
      <c r="AA16" s="51">
        <f t="shared" ref="AA16" si="13">Y16*Z16</f>
        <v>0</v>
      </c>
      <c r="AB16" s="52"/>
      <c r="AC16" s="52"/>
      <c r="AD16" s="51">
        <f t="shared" ref="AD16" si="14">AB16*AC16</f>
        <v>0</v>
      </c>
      <c r="AE16" s="52"/>
      <c r="AF16" s="52"/>
      <c r="AG16" s="51">
        <f t="shared" ref="AG16" si="15">AE16*AF16</f>
        <v>0</v>
      </c>
      <c r="AH16" s="52"/>
      <c r="AI16" s="52"/>
      <c r="AJ16" s="51">
        <f t="shared" ref="AJ16" si="16">AH16+AI16</f>
        <v>0</v>
      </c>
      <c r="AK16" s="51"/>
      <c r="AL16" s="53">
        <f t="shared" ref="AL16" si="17">AJ16+AG16+AD16+AA16+X16+U16+R16+J16+AK16</f>
        <v>0</v>
      </c>
      <c r="AM16" s="54"/>
      <c r="AN16" s="54"/>
      <c r="AO16" s="54"/>
      <c r="AP16" s="54"/>
      <c r="AQ16" s="54"/>
      <c r="AR16" s="54"/>
      <c r="AS16" s="55"/>
      <c r="AT16" s="54"/>
      <c r="AU16" s="54"/>
      <c r="AV16" s="54"/>
    </row>
    <row r="17" spans="1:48" s="65" customFormat="1" ht="20.25" customHeight="1" x14ac:dyDescent="0.25">
      <c r="A17" s="232" t="s">
        <v>198</v>
      </c>
      <c r="B17" s="233"/>
      <c r="C17" s="232" t="s">
        <v>199</v>
      </c>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3"/>
    </row>
    <row r="18" spans="1:48" s="67" customFormat="1" ht="256.5" customHeight="1" x14ac:dyDescent="0.25">
      <c r="A18" s="45" t="s">
        <v>200</v>
      </c>
      <c r="B18" s="46" t="s">
        <v>78</v>
      </c>
      <c r="C18" s="45" t="s">
        <v>583</v>
      </c>
      <c r="D18" s="46" t="s">
        <v>264</v>
      </c>
      <c r="E18" s="46" t="s">
        <v>79</v>
      </c>
      <c r="F18" s="68" t="s">
        <v>479</v>
      </c>
      <c r="G18" s="92"/>
      <c r="H18" s="50"/>
      <c r="I18" s="50"/>
      <c r="J18" s="49"/>
      <c r="K18" s="86"/>
      <c r="L18" s="54"/>
      <c r="M18" s="50"/>
      <c r="N18" s="50"/>
      <c r="O18" s="50"/>
      <c r="P18" s="50"/>
      <c r="Q18" s="50"/>
      <c r="R18" s="93"/>
      <c r="S18" s="52"/>
      <c r="T18" s="52"/>
      <c r="U18" s="51"/>
      <c r="V18" s="52"/>
      <c r="W18" s="52"/>
      <c r="X18" s="51"/>
      <c r="Y18" s="52"/>
      <c r="Z18" s="52"/>
      <c r="AA18" s="51"/>
      <c r="AB18" s="52"/>
      <c r="AC18" s="52"/>
      <c r="AD18" s="51"/>
      <c r="AE18" s="52"/>
      <c r="AF18" s="52"/>
      <c r="AG18" s="51"/>
      <c r="AH18" s="52"/>
      <c r="AI18" s="52"/>
      <c r="AJ18" s="51"/>
      <c r="AK18" s="51"/>
      <c r="AL18" s="53"/>
      <c r="AM18" s="86"/>
      <c r="AN18" s="54"/>
      <c r="AO18" s="54"/>
      <c r="AP18" s="54"/>
      <c r="AQ18" s="54"/>
      <c r="AR18" s="54"/>
      <c r="AS18" s="55"/>
      <c r="AT18" s="54"/>
      <c r="AU18" s="54"/>
      <c r="AV18" s="54"/>
    </row>
    <row r="19" spans="1:48" s="72" customFormat="1" ht="33.75" customHeight="1" x14ac:dyDescent="0.25">
      <c r="A19" s="69" t="s">
        <v>50</v>
      </c>
      <c r="B19" s="69"/>
      <c r="C19" s="69"/>
      <c r="D19" s="69"/>
      <c r="E19" s="69"/>
      <c r="F19" s="69"/>
      <c r="G19" s="70"/>
      <c r="H19" s="71"/>
      <c r="I19" s="71"/>
      <c r="J19" s="70" t="e">
        <f>SUM(#REF!)</f>
        <v>#REF!</v>
      </c>
      <c r="K19" s="70" t="e">
        <f>SUM(#REF!)</f>
        <v>#REF!</v>
      </c>
      <c r="L19" s="70" t="e">
        <f>SUM(#REF!)</f>
        <v>#REF!</v>
      </c>
      <c r="M19" s="70" t="e">
        <f>SUM(#REF!)</f>
        <v>#REF!</v>
      </c>
      <c r="N19" s="70" t="e">
        <f>SUM(#REF!)</f>
        <v>#REF!</v>
      </c>
      <c r="O19" s="70" t="e">
        <f>SUM(#REF!)</f>
        <v>#REF!</v>
      </c>
      <c r="P19" s="70" t="e">
        <f>SUM(#REF!)</f>
        <v>#REF!</v>
      </c>
      <c r="Q19" s="70" t="e">
        <f>SUM(#REF!)</f>
        <v>#REF!</v>
      </c>
      <c r="R19" s="70" t="e">
        <f>SUM(#REF!)</f>
        <v>#REF!</v>
      </c>
      <c r="S19" s="70" t="e">
        <f>SUM(#REF!)</f>
        <v>#REF!</v>
      </c>
      <c r="T19" s="70" t="e">
        <f>SUM(#REF!)</f>
        <v>#REF!</v>
      </c>
      <c r="U19" s="70" t="e">
        <f>SUM(#REF!)</f>
        <v>#REF!</v>
      </c>
      <c r="V19" s="70" t="e">
        <f>SUM(#REF!)</f>
        <v>#REF!</v>
      </c>
      <c r="W19" s="70" t="e">
        <f>SUM(#REF!)</f>
        <v>#REF!</v>
      </c>
      <c r="X19" s="70" t="e">
        <f>SUM(#REF!)</f>
        <v>#REF!</v>
      </c>
      <c r="Y19" s="70" t="e">
        <f>SUM(#REF!)</f>
        <v>#REF!</v>
      </c>
      <c r="Z19" s="70" t="e">
        <f>SUM(#REF!)</f>
        <v>#REF!</v>
      </c>
      <c r="AA19" s="70" t="e">
        <f>SUM(#REF!)</f>
        <v>#REF!</v>
      </c>
      <c r="AB19" s="70" t="e">
        <f>SUM(#REF!)</f>
        <v>#REF!</v>
      </c>
      <c r="AC19" s="70" t="e">
        <f>SUM(#REF!)</f>
        <v>#REF!</v>
      </c>
      <c r="AD19" s="70" t="e">
        <f>SUM(#REF!)</f>
        <v>#REF!</v>
      </c>
      <c r="AE19" s="70" t="e">
        <f>SUM(#REF!)</f>
        <v>#REF!</v>
      </c>
      <c r="AF19" s="70" t="e">
        <f>SUM(#REF!)</f>
        <v>#REF!</v>
      </c>
      <c r="AG19" s="70" t="e">
        <f>SUM(#REF!)</f>
        <v>#REF!</v>
      </c>
      <c r="AH19" s="70" t="e">
        <f>SUM(#REF!)</f>
        <v>#REF!</v>
      </c>
      <c r="AI19" s="70" t="e">
        <f>SUM(#REF!)</f>
        <v>#REF!</v>
      </c>
      <c r="AJ19" s="70" t="e">
        <f>SUM(#REF!)</f>
        <v>#REF!</v>
      </c>
      <c r="AK19" s="70" t="e">
        <f>SUM(#REF!)</f>
        <v>#REF!</v>
      </c>
      <c r="AL19" s="70" t="e">
        <f>SUM(#REF!)</f>
        <v>#REF!</v>
      </c>
      <c r="AM19" s="70" t="e">
        <f>SUM(#REF!)</f>
        <v>#REF!</v>
      </c>
      <c r="AN19" s="70" t="e">
        <f>SUM(#REF!)</f>
        <v>#REF!</v>
      </c>
      <c r="AO19" s="70" t="e">
        <f>SUM(#REF!)</f>
        <v>#REF!</v>
      </c>
      <c r="AP19" s="70" t="e">
        <f>SUM(#REF!)</f>
        <v>#REF!</v>
      </c>
      <c r="AQ19" s="70"/>
      <c r="AR19" s="70" t="e">
        <f>SUM(#REF!)</f>
        <v>#REF!</v>
      </c>
      <c r="AS19" s="70"/>
      <c r="AT19" s="70" t="e">
        <f>SUM(#REF!)</f>
        <v>#REF!</v>
      </c>
      <c r="AU19" s="70" t="e">
        <f>SUM(#REF!)</f>
        <v>#REF!</v>
      </c>
      <c r="AV19" s="70" t="e">
        <f>SUM(#REF!)</f>
        <v>#REF!</v>
      </c>
    </row>
    <row r="20" spans="1:48" s="65" customFormat="1" ht="20.25" customHeight="1" x14ac:dyDescent="0.25">
      <c r="A20" s="232" t="s">
        <v>548</v>
      </c>
      <c r="B20" s="233"/>
      <c r="C20" s="232" t="s">
        <v>551</v>
      </c>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3"/>
    </row>
    <row r="21" spans="1:48" s="67" customFormat="1" ht="144.75" customHeight="1" x14ac:dyDescent="0.25">
      <c r="A21" s="45" t="s">
        <v>549</v>
      </c>
      <c r="B21" s="46" t="s">
        <v>552</v>
      </c>
      <c r="C21" s="46" t="s">
        <v>554</v>
      </c>
      <c r="D21" s="46" t="s">
        <v>589</v>
      </c>
      <c r="E21" s="46" t="s">
        <v>555</v>
      </c>
      <c r="F21" s="47" t="s">
        <v>362</v>
      </c>
      <c r="G21" s="92"/>
      <c r="H21" s="50"/>
      <c r="I21" s="50"/>
      <c r="J21" s="49"/>
      <c r="K21" s="86"/>
      <c r="L21" s="54"/>
      <c r="M21" s="50"/>
      <c r="N21" s="50"/>
      <c r="O21" s="50"/>
      <c r="P21" s="50"/>
      <c r="Q21" s="50"/>
      <c r="R21" s="93"/>
      <c r="S21" s="52"/>
      <c r="T21" s="52"/>
      <c r="U21" s="51"/>
      <c r="V21" s="52"/>
      <c r="W21" s="52"/>
      <c r="X21" s="51"/>
      <c r="Y21" s="52"/>
      <c r="Z21" s="52"/>
      <c r="AA21" s="51"/>
      <c r="AB21" s="52"/>
      <c r="AC21" s="52"/>
      <c r="AD21" s="51"/>
      <c r="AE21" s="52"/>
      <c r="AF21" s="52"/>
      <c r="AG21" s="51"/>
      <c r="AH21" s="52"/>
      <c r="AI21" s="52"/>
      <c r="AJ21" s="51"/>
      <c r="AK21" s="51"/>
      <c r="AL21" s="53"/>
      <c r="AM21" s="86"/>
      <c r="AN21" s="54"/>
      <c r="AO21" s="54"/>
      <c r="AP21" s="54"/>
      <c r="AQ21" s="54" t="s">
        <v>532</v>
      </c>
      <c r="AR21" s="54"/>
      <c r="AS21" s="55"/>
      <c r="AT21" s="54"/>
      <c r="AU21" s="54"/>
      <c r="AV21" s="54"/>
    </row>
    <row r="22" spans="1:48" s="56" customFormat="1" ht="193.5" customHeight="1" x14ac:dyDescent="0.25">
      <c r="A22" s="45" t="s">
        <v>550</v>
      </c>
      <c r="B22" s="46" t="s">
        <v>553</v>
      </c>
      <c r="C22" s="46" t="s">
        <v>554</v>
      </c>
      <c r="D22" s="46" t="s">
        <v>590</v>
      </c>
      <c r="E22" s="46" t="s">
        <v>556</v>
      </c>
      <c r="F22" s="47" t="s">
        <v>362</v>
      </c>
      <c r="G22" s="48"/>
      <c r="H22" s="48"/>
      <c r="I22" s="48"/>
      <c r="J22" s="49"/>
      <c r="K22" s="48"/>
      <c r="L22" s="48"/>
      <c r="M22" s="48"/>
      <c r="N22" s="48"/>
      <c r="O22" s="48"/>
      <c r="P22" s="48"/>
      <c r="Q22" s="50"/>
      <c r="R22" s="93"/>
      <c r="S22" s="52"/>
      <c r="T22" s="52"/>
      <c r="U22" s="51"/>
      <c r="V22" s="52"/>
      <c r="W22" s="52"/>
      <c r="X22" s="51"/>
      <c r="Y22" s="52"/>
      <c r="Z22" s="52"/>
      <c r="AA22" s="51"/>
      <c r="AB22" s="52"/>
      <c r="AC22" s="52"/>
      <c r="AD22" s="51"/>
      <c r="AE22" s="52"/>
      <c r="AF22" s="52"/>
      <c r="AG22" s="51"/>
      <c r="AH22" s="52"/>
      <c r="AI22" s="52"/>
      <c r="AJ22" s="51"/>
      <c r="AK22" s="51"/>
      <c r="AL22" s="53"/>
      <c r="AM22" s="54"/>
      <c r="AN22" s="54"/>
      <c r="AO22" s="54"/>
      <c r="AP22" s="54"/>
      <c r="AQ22" s="54" t="s">
        <v>532</v>
      </c>
      <c r="AR22" s="54"/>
      <c r="AS22" s="55"/>
      <c r="AT22" s="54"/>
      <c r="AU22" s="54"/>
      <c r="AV22" s="54"/>
    </row>
  </sheetData>
  <mergeCells count="45">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20:B20"/>
    <mergeCell ref="C20:AV20"/>
    <mergeCell ref="A6:B6"/>
    <mergeCell ref="C6:AV6"/>
    <mergeCell ref="A11:B11"/>
    <mergeCell ref="C11:AV11"/>
    <mergeCell ref="A17:B17"/>
    <mergeCell ref="C17:AV17"/>
    <mergeCell ref="AS7:AS8"/>
    <mergeCell ref="A14:B14"/>
    <mergeCell ref="C14:AV14"/>
    <mergeCell ref="A7:A9"/>
    <mergeCell ref="B7:B9"/>
    <mergeCell ref="C7:C9"/>
    <mergeCell ref="D7: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7"/>
  <sheetViews>
    <sheetView topLeftCell="A4" workbookViewId="0">
      <selection activeCell="F14" sqref="F14"/>
    </sheetView>
  </sheetViews>
  <sheetFormatPr defaultRowHeight="12.75" x14ac:dyDescent="0.25"/>
  <cols>
    <col min="1" max="1" width="7.28515625" style="73" customWidth="1"/>
    <col min="2" max="2" width="21.140625" style="73" customWidth="1"/>
    <col min="3" max="3" width="20.42578125" style="73" customWidth="1"/>
    <col min="4" max="4" width="22.7109375" style="73" customWidth="1"/>
    <col min="5" max="5" width="23.140625" style="73" customWidth="1"/>
    <col min="6" max="6" width="20.140625" style="73" customWidth="1"/>
    <col min="7" max="17" width="9.42578125" style="73" bestFit="1" customWidth="1"/>
    <col min="18" max="18" width="9.85546875" style="73" bestFit="1" customWidth="1"/>
    <col min="19" max="34" width="9.42578125" style="73" bestFit="1" customWidth="1"/>
    <col min="35" max="35" width="9.85546875" style="73" bestFit="1" customWidth="1"/>
    <col min="36" max="36" width="10.42578125" style="73" bestFit="1" customWidth="1"/>
    <col min="37" max="37" width="9.42578125" style="73" bestFit="1" customWidth="1"/>
    <col min="38" max="39" width="11.7109375" style="73" bestFit="1" customWidth="1"/>
    <col min="40" max="41" width="9.42578125" style="73" bestFit="1" customWidth="1"/>
    <col min="42" max="42" width="11.7109375" style="73" bestFit="1" customWidth="1"/>
    <col min="43" max="43" width="9.140625" style="73"/>
    <col min="44" max="44" width="9.42578125" style="73" bestFit="1" customWidth="1"/>
    <col min="45" max="45" width="9.140625" style="73"/>
    <col min="46" max="46" width="11.7109375" style="73" bestFit="1" customWidth="1"/>
    <col min="47" max="47" width="10.42578125" style="73" bestFit="1" customWidth="1"/>
    <col min="48" max="48" width="9.42578125" style="73" bestFit="1" customWidth="1"/>
    <col min="49"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32" t="s">
        <v>115</v>
      </c>
      <c r="B6" s="233"/>
      <c r="C6" s="232" t="s">
        <v>116</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3"/>
      <c r="AS6" s="38"/>
      <c r="AT6" s="235"/>
      <c r="AU6" s="236"/>
      <c r="AV6" s="237"/>
    </row>
    <row r="7" spans="1:67" s="56" customFormat="1" ht="139.5" customHeight="1" x14ac:dyDescent="0.25">
      <c r="A7" s="45" t="s">
        <v>117</v>
      </c>
      <c r="B7" s="46" t="s">
        <v>118</v>
      </c>
      <c r="C7" s="45" t="s">
        <v>119</v>
      </c>
      <c r="D7" s="46" t="s">
        <v>120</v>
      </c>
      <c r="E7" s="207" t="s">
        <v>121</v>
      </c>
      <c r="F7" s="47" t="s">
        <v>519</v>
      </c>
      <c r="G7" s="48"/>
      <c r="H7" s="48"/>
      <c r="I7" s="48"/>
      <c r="J7" s="49">
        <v>0</v>
      </c>
      <c r="K7" s="48">
        <v>3</v>
      </c>
      <c r="L7" s="48">
        <v>3</v>
      </c>
      <c r="M7" s="48">
        <v>15</v>
      </c>
      <c r="N7" s="48">
        <v>10</v>
      </c>
      <c r="O7" s="48">
        <v>0</v>
      </c>
      <c r="P7" s="48">
        <v>400</v>
      </c>
      <c r="Q7" s="50">
        <v>0</v>
      </c>
      <c r="R7" s="51">
        <f>(K7*L7*M7*N7)+(K7*P7)+(K7*L7*O7)+(K7*L7*Q7)</f>
        <v>2550</v>
      </c>
      <c r="S7" s="52"/>
      <c r="T7" s="52"/>
      <c r="U7" s="51">
        <f t="shared" ref="U7" si="0">S7*T7</f>
        <v>0</v>
      </c>
      <c r="V7" s="52"/>
      <c r="W7" s="52"/>
      <c r="X7" s="51">
        <f t="shared" ref="X7" si="1">V7*W7</f>
        <v>0</v>
      </c>
      <c r="Y7" s="52"/>
      <c r="Z7" s="52"/>
      <c r="AA7" s="51">
        <f t="shared" ref="AA7" si="2">Y7*Z7</f>
        <v>0</v>
      </c>
      <c r="AB7" s="52"/>
      <c r="AC7" s="52"/>
      <c r="AD7" s="51">
        <f t="shared" ref="AD7" si="3">AB7*AC7</f>
        <v>0</v>
      </c>
      <c r="AE7" s="52"/>
      <c r="AF7" s="52"/>
      <c r="AG7" s="51">
        <f t="shared" ref="AG7" si="4">AE7*AF7</f>
        <v>0</v>
      </c>
      <c r="AH7" s="52"/>
      <c r="AI7" s="52"/>
      <c r="AJ7" s="51">
        <f t="shared" ref="AJ7" si="5">AH7+AI7</f>
        <v>0</v>
      </c>
      <c r="AK7" s="51"/>
      <c r="AL7" s="53">
        <f t="shared" ref="AL7" si="6">AJ7+AG7+AD7+AA7+X7+U7+R7+J7+AK7</f>
        <v>2550</v>
      </c>
      <c r="AM7" s="54">
        <f>SUM(AL7:AL10)</f>
        <v>2550</v>
      </c>
      <c r="AN7" s="54"/>
      <c r="AO7" s="54"/>
      <c r="AP7" s="54">
        <v>2550</v>
      </c>
      <c r="AQ7" s="54" t="s">
        <v>122</v>
      </c>
      <c r="AR7" s="54"/>
      <c r="AS7" s="55"/>
      <c r="AT7" s="54">
        <v>850</v>
      </c>
      <c r="AU7" s="54">
        <v>1700</v>
      </c>
      <c r="AV7" s="54"/>
    </row>
    <row r="8" spans="1:67" s="56" customFormat="1" ht="90" customHeight="1" x14ac:dyDescent="0.25">
      <c r="A8" s="312" t="s">
        <v>123</v>
      </c>
      <c r="B8" s="290" t="s">
        <v>124</v>
      </c>
      <c r="C8" s="290" t="s">
        <v>119</v>
      </c>
      <c r="D8" s="290" t="s">
        <v>125</v>
      </c>
      <c r="E8" s="57" t="s">
        <v>126</v>
      </c>
      <c r="F8" s="47" t="s">
        <v>479</v>
      </c>
      <c r="G8" s="58"/>
      <c r="H8" s="58"/>
      <c r="I8" s="58"/>
      <c r="J8" s="59">
        <v>0</v>
      </c>
      <c r="K8" s="60"/>
      <c r="L8" s="60"/>
      <c r="M8" s="60"/>
      <c r="N8" s="60"/>
      <c r="O8" s="61"/>
      <c r="P8" s="60"/>
      <c r="Q8" s="60"/>
      <c r="R8" s="59">
        <f t="shared" ref="R8" si="7">(K8*L8*M8*N8)+(K8*P8)+(K8*L8*O8)+(K8*L8*Q8)</f>
        <v>0</v>
      </c>
      <c r="S8" s="60"/>
      <c r="T8" s="60"/>
      <c r="U8" s="59">
        <v>0</v>
      </c>
      <c r="V8" s="60"/>
      <c r="W8" s="60"/>
      <c r="X8" s="59">
        <v>0</v>
      </c>
      <c r="Y8" s="60"/>
      <c r="Z8" s="60"/>
      <c r="AA8" s="59">
        <v>0</v>
      </c>
      <c r="AB8" s="60"/>
      <c r="AC8" s="60"/>
      <c r="AD8" s="59">
        <v>0</v>
      </c>
      <c r="AE8" s="60"/>
      <c r="AF8" s="60"/>
      <c r="AG8" s="59">
        <v>0</v>
      </c>
      <c r="AH8" s="60"/>
      <c r="AI8" s="60"/>
      <c r="AJ8" s="59">
        <v>0</v>
      </c>
      <c r="AK8" s="60"/>
      <c r="AL8" s="62"/>
      <c r="AM8" s="59"/>
      <c r="AN8" s="60"/>
      <c r="AO8" s="60"/>
      <c r="AP8" s="60"/>
      <c r="AQ8" s="60"/>
      <c r="AR8" s="60"/>
      <c r="AS8" s="54"/>
      <c r="AT8" s="60"/>
      <c r="AU8" s="60"/>
      <c r="AV8" s="60"/>
    </row>
    <row r="9" spans="1:67" s="63" customFormat="1" ht="79.5" customHeight="1" x14ac:dyDescent="0.25">
      <c r="A9" s="313"/>
      <c r="B9" s="291"/>
      <c r="C9" s="291"/>
      <c r="D9" s="291"/>
      <c r="E9" s="57" t="s">
        <v>127</v>
      </c>
      <c r="F9" s="47" t="s">
        <v>479</v>
      </c>
      <c r="G9" s="58"/>
      <c r="H9" s="58"/>
      <c r="I9" s="58"/>
      <c r="J9" s="59">
        <v>0</v>
      </c>
      <c r="K9" s="60"/>
      <c r="L9" s="60"/>
      <c r="M9" s="60"/>
      <c r="N9" s="60"/>
      <c r="O9" s="61"/>
      <c r="P9" s="60"/>
      <c r="Q9" s="60"/>
      <c r="R9" s="59">
        <v>0</v>
      </c>
      <c r="S9" s="60"/>
      <c r="T9" s="60"/>
      <c r="U9" s="59">
        <v>0</v>
      </c>
      <c r="V9" s="60"/>
      <c r="W9" s="60"/>
      <c r="X9" s="59">
        <v>0</v>
      </c>
      <c r="Y9" s="60"/>
      <c r="Z9" s="60"/>
      <c r="AA9" s="59">
        <v>0</v>
      </c>
      <c r="AB9" s="60"/>
      <c r="AC9" s="60"/>
      <c r="AD9" s="59">
        <v>0</v>
      </c>
      <c r="AE9" s="60"/>
      <c r="AF9" s="60"/>
      <c r="AG9" s="59">
        <v>0</v>
      </c>
      <c r="AH9" s="60"/>
      <c r="AI9" s="60"/>
      <c r="AJ9" s="59">
        <v>0</v>
      </c>
      <c r="AK9" s="60"/>
      <c r="AL9" s="62"/>
      <c r="AM9" s="59"/>
      <c r="AN9" s="60"/>
      <c r="AO9" s="60"/>
      <c r="AP9" s="60"/>
      <c r="AQ9" s="60"/>
      <c r="AR9" s="60"/>
      <c r="AS9" s="54"/>
      <c r="AT9" s="60"/>
      <c r="AU9" s="60"/>
      <c r="AV9" s="60"/>
    </row>
    <row r="10" spans="1:67" s="63" customFormat="1" ht="140.25" x14ac:dyDescent="0.25">
      <c r="A10" s="57" t="s">
        <v>128</v>
      </c>
      <c r="B10" s="57" t="s">
        <v>129</v>
      </c>
      <c r="C10" s="57" t="s">
        <v>119</v>
      </c>
      <c r="D10" s="57" t="s">
        <v>130</v>
      </c>
      <c r="E10" s="57" t="s">
        <v>131</v>
      </c>
      <c r="F10" s="47" t="s">
        <v>479</v>
      </c>
      <c r="G10" s="58"/>
      <c r="H10" s="58"/>
      <c r="I10" s="58"/>
      <c r="J10" s="59">
        <v>0</v>
      </c>
      <c r="K10" s="60"/>
      <c r="L10" s="60"/>
      <c r="M10" s="60"/>
      <c r="N10" s="60"/>
      <c r="O10" s="61"/>
      <c r="P10" s="60"/>
      <c r="Q10" s="60"/>
      <c r="R10" s="59">
        <v>0</v>
      </c>
      <c r="S10" s="60"/>
      <c r="T10" s="60"/>
      <c r="U10" s="59">
        <v>0</v>
      </c>
      <c r="V10" s="60"/>
      <c r="W10" s="60"/>
      <c r="X10" s="59">
        <v>0</v>
      </c>
      <c r="Y10" s="60"/>
      <c r="Z10" s="60"/>
      <c r="AA10" s="59">
        <v>0</v>
      </c>
      <c r="AB10" s="60"/>
      <c r="AC10" s="60"/>
      <c r="AD10" s="59">
        <v>0</v>
      </c>
      <c r="AE10" s="60"/>
      <c r="AF10" s="60"/>
      <c r="AG10" s="59">
        <v>0</v>
      </c>
      <c r="AH10" s="60"/>
      <c r="AI10" s="60"/>
      <c r="AJ10" s="59">
        <v>0</v>
      </c>
      <c r="AK10" s="60"/>
      <c r="AL10" s="62"/>
      <c r="AM10" s="64"/>
      <c r="AN10" s="60"/>
      <c r="AO10" s="60"/>
      <c r="AP10" s="60"/>
      <c r="AQ10" s="60"/>
      <c r="AR10" s="60"/>
      <c r="AS10" s="54"/>
      <c r="AT10" s="60"/>
      <c r="AU10" s="60"/>
      <c r="AV10" s="60"/>
    </row>
    <row r="11" spans="1:67" s="65" customFormat="1" ht="20.25" customHeight="1" x14ac:dyDescent="0.25">
      <c r="A11" s="232" t="s">
        <v>132</v>
      </c>
      <c r="B11" s="233"/>
      <c r="C11" s="232" t="s">
        <v>133</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3"/>
    </row>
    <row r="12" spans="1:67" s="67" customFormat="1" ht="78.75" customHeight="1" x14ac:dyDescent="0.25">
      <c r="A12" s="290" t="s">
        <v>134</v>
      </c>
      <c r="B12" s="290" t="s">
        <v>135</v>
      </c>
      <c r="C12" s="290" t="s">
        <v>119</v>
      </c>
      <c r="D12" s="57" t="s">
        <v>136</v>
      </c>
      <c r="E12" s="57" t="s">
        <v>137</v>
      </c>
      <c r="F12" s="68" t="s">
        <v>122</v>
      </c>
      <c r="G12" s="58"/>
      <c r="H12" s="58"/>
      <c r="I12" s="58"/>
      <c r="J12" s="59">
        <f>G12*H12*I12</f>
        <v>0</v>
      </c>
      <c r="K12" s="61"/>
      <c r="L12" s="61"/>
      <c r="M12" s="61"/>
      <c r="N12" s="61"/>
      <c r="O12" s="61"/>
      <c r="P12" s="61"/>
      <c r="Q12" s="61"/>
      <c r="R12" s="59">
        <f t="shared" ref="R12:R13" si="8">(K12*L12*M12*N12)+(K12*P12)+(K12*L12*O12)+(K12*L12*Q12)</f>
        <v>0</v>
      </c>
      <c r="S12" s="61"/>
      <c r="T12" s="61"/>
      <c r="U12" s="59">
        <f t="shared" ref="U12:U13" si="9">S12*T12</f>
        <v>0</v>
      </c>
      <c r="V12" s="61"/>
      <c r="W12" s="61"/>
      <c r="X12" s="59">
        <f t="shared" ref="X12:X13" si="10">V12*W12</f>
        <v>0</v>
      </c>
      <c r="Y12" s="61"/>
      <c r="Z12" s="61"/>
      <c r="AA12" s="59">
        <f t="shared" ref="AA12:AA13" si="11">Y12*Z12</f>
        <v>0</v>
      </c>
      <c r="AB12" s="61"/>
      <c r="AC12" s="61"/>
      <c r="AD12" s="59">
        <f t="shared" ref="AD12:AD13" si="12">AB12*AC12</f>
        <v>0</v>
      </c>
      <c r="AE12" s="61"/>
      <c r="AF12" s="61"/>
      <c r="AG12" s="59">
        <f t="shared" ref="AG12" si="13">AE12*AF12</f>
        <v>0</v>
      </c>
      <c r="AH12" s="61">
        <v>0</v>
      </c>
      <c r="AI12" s="61">
        <v>60000</v>
      </c>
      <c r="AJ12" s="59">
        <f t="shared" ref="AJ12" si="14">AH12+AI12</f>
        <v>60000</v>
      </c>
      <c r="AK12" s="61"/>
      <c r="AL12" s="59">
        <f t="shared" ref="AL12" si="15">AJ12+AG12+AD12+AA12+X12+U12+R12+J12+AK12</f>
        <v>60000</v>
      </c>
      <c r="AM12" s="59">
        <f>SUM(AL12:AL16)</f>
        <v>334530</v>
      </c>
      <c r="AN12" s="61"/>
      <c r="AO12" s="61"/>
      <c r="AP12" s="59" t="s">
        <v>138</v>
      </c>
      <c r="AQ12" s="61" t="s">
        <v>139</v>
      </c>
      <c r="AR12" s="61"/>
      <c r="AS12" s="66"/>
      <c r="AT12" s="59">
        <v>60000</v>
      </c>
      <c r="AU12" s="59">
        <v>0</v>
      </c>
      <c r="AV12" s="61"/>
    </row>
    <row r="13" spans="1:67" s="67" customFormat="1" ht="89.25" x14ac:dyDescent="0.25">
      <c r="A13" s="291"/>
      <c r="B13" s="291"/>
      <c r="C13" s="291"/>
      <c r="D13" s="57" t="s">
        <v>140</v>
      </c>
      <c r="E13" s="57" t="s">
        <v>141</v>
      </c>
      <c r="F13" s="47" t="s">
        <v>479</v>
      </c>
      <c r="G13" s="58"/>
      <c r="H13" s="58"/>
      <c r="I13" s="58"/>
      <c r="J13" s="59">
        <f>G13*H13*I13</f>
        <v>0</v>
      </c>
      <c r="K13" s="61"/>
      <c r="L13" s="61"/>
      <c r="M13" s="61"/>
      <c r="N13" s="61"/>
      <c r="O13" s="61"/>
      <c r="P13" s="61"/>
      <c r="Q13" s="61"/>
      <c r="R13" s="59">
        <f t="shared" si="8"/>
        <v>0</v>
      </c>
      <c r="S13" s="61"/>
      <c r="T13" s="61"/>
      <c r="U13" s="59">
        <f t="shared" si="9"/>
        <v>0</v>
      </c>
      <c r="V13" s="61"/>
      <c r="W13" s="61"/>
      <c r="X13" s="59">
        <f t="shared" si="10"/>
        <v>0</v>
      </c>
      <c r="Y13" s="61"/>
      <c r="Z13" s="61"/>
      <c r="AA13" s="59">
        <f t="shared" si="11"/>
        <v>0</v>
      </c>
      <c r="AB13" s="61"/>
      <c r="AC13" s="61"/>
      <c r="AD13" s="59">
        <f t="shared" si="12"/>
        <v>0</v>
      </c>
      <c r="AE13" s="61"/>
      <c r="AF13" s="61"/>
      <c r="AG13" s="59">
        <v>0</v>
      </c>
      <c r="AH13" s="61"/>
      <c r="AI13" s="61"/>
      <c r="AJ13" s="59">
        <v>0</v>
      </c>
      <c r="AK13" s="61"/>
      <c r="AL13" s="59">
        <v>0</v>
      </c>
      <c r="AM13" s="59"/>
      <c r="AN13" s="61"/>
      <c r="AO13" s="61"/>
      <c r="AP13" s="59"/>
      <c r="AQ13" s="61"/>
      <c r="AR13" s="61"/>
      <c r="AS13" s="66"/>
      <c r="AT13" s="59"/>
      <c r="AU13" s="59"/>
      <c r="AV13" s="61"/>
    </row>
    <row r="14" spans="1:67" s="67" customFormat="1" ht="114.75" x14ac:dyDescent="0.25">
      <c r="A14" s="57" t="s">
        <v>142</v>
      </c>
      <c r="B14" s="57" t="s">
        <v>143</v>
      </c>
      <c r="C14" s="57" t="s">
        <v>144</v>
      </c>
      <c r="D14" s="57" t="s">
        <v>592</v>
      </c>
      <c r="E14" s="57" t="s">
        <v>591</v>
      </c>
      <c r="F14" s="68" t="s">
        <v>386</v>
      </c>
      <c r="G14" s="58"/>
      <c r="H14" s="58"/>
      <c r="I14" s="58"/>
      <c r="J14" s="59"/>
      <c r="K14" s="61"/>
      <c r="L14" s="61"/>
      <c r="M14" s="61"/>
      <c r="N14" s="61"/>
      <c r="O14" s="61"/>
      <c r="P14" s="61"/>
      <c r="Q14" s="61"/>
      <c r="R14" s="59"/>
      <c r="S14" s="61"/>
      <c r="T14" s="61"/>
      <c r="U14" s="59"/>
      <c r="V14" s="61"/>
      <c r="W14" s="61"/>
      <c r="X14" s="59"/>
      <c r="Y14" s="61"/>
      <c r="Z14" s="61"/>
      <c r="AA14" s="59"/>
      <c r="AB14" s="61"/>
      <c r="AC14" s="61"/>
      <c r="AD14" s="59"/>
      <c r="AE14" s="61"/>
      <c r="AF14" s="61"/>
      <c r="AG14" s="59"/>
      <c r="AH14" s="61"/>
      <c r="AI14" s="61"/>
      <c r="AJ14" s="59"/>
      <c r="AK14" s="61"/>
      <c r="AL14" s="59"/>
      <c r="AM14" s="59"/>
      <c r="AN14" s="61"/>
      <c r="AO14" s="61"/>
      <c r="AP14" s="59"/>
      <c r="AQ14" s="61"/>
      <c r="AR14" s="61"/>
      <c r="AS14" s="66"/>
      <c r="AT14" s="59"/>
      <c r="AU14" s="59"/>
      <c r="AV14" s="61"/>
    </row>
    <row r="15" spans="1:67" s="67" customFormat="1" ht="76.5" customHeight="1" x14ac:dyDescent="0.25">
      <c r="A15" s="290" t="s">
        <v>145</v>
      </c>
      <c r="B15" s="290" t="s">
        <v>146</v>
      </c>
      <c r="C15" s="290" t="s">
        <v>119</v>
      </c>
      <c r="D15" s="57" t="s">
        <v>147</v>
      </c>
      <c r="E15" s="57" t="s">
        <v>148</v>
      </c>
      <c r="F15" s="68" t="s">
        <v>122</v>
      </c>
      <c r="G15" s="58"/>
      <c r="H15" s="58"/>
      <c r="I15" s="58"/>
      <c r="J15" s="59">
        <v>0</v>
      </c>
      <c r="K15" s="61"/>
      <c r="L15" s="61"/>
      <c r="M15" s="61"/>
      <c r="N15" s="61"/>
      <c r="O15" s="61"/>
      <c r="P15" s="61"/>
      <c r="Q15" s="61"/>
      <c r="R15" s="59">
        <v>0</v>
      </c>
      <c r="S15" s="61"/>
      <c r="T15" s="61"/>
      <c r="U15" s="59">
        <v>0</v>
      </c>
      <c r="V15" s="61"/>
      <c r="W15" s="61"/>
      <c r="X15" s="59">
        <v>0</v>
      </c>
      <c r="Y15" s="61"/>
      <c r="Z15" s="61"/>
      <c r="AA15" s="59">
        <v>0</v>
      </c>
      <c r="AB15" s="61"/>
      <c r="AC15" s="61"/>
      <c r="AD15" s="59">
        <v>0</v>
      </c>
      <c r="AE15" s="61"/>
      <c r="AF15" s="61"/>
      <c r="AG15" s="59">
        <v>0</v>
      </c>
      <c r="AH15" s="61"/>
      <c r="AI15" s="61"/>
      <c r="AJ15" s="59">
        <v>0</v>
      </c>
      <c r="AK15" s="61"/>
      <c r="AL15" s="59">
        <v>191400</v>
      </c>
      <c r="AM15" s="59"/>
      <c r="AN15" s="61"/>
      <c r="AO15" s="61"/>
      <c r="AP15" s="59">
        <v>191400</v>
      </c>
      <c r="AQ15" s="61" t="s">
        <v>139</v>
      </c>
      <c r="AR15" s="61"/>
      <c r="AS15" s="66"/>
      <c r="AT15" s="59">
        <v>191400</v>
      </c>
      <c r="AU15" s="59">
        <v>0</v>
      </c>
      <c r="AV15" s="61"/>
    </row>
    <row r="16" spans="1:67" s="67" customFormat="1" ht="51" x14ac:dyDescent="0.25">
      <c r="A16" s="291"/>
      <c r="B16" s="291"/>
      <c r="C16" s="291"/>
      <c r="D16" s="57" t="s">
        <v>149</v>
      </c>
      <c r="E16" s="57" t="s">
        <v>150</v>
      </c>
      <c r="F16" s="68" t="s">
        <v>122</v>
      </c>
      <c r="G16" s="58"/>
      <c r="H16" s="58"/>
      <c r="I16" s="58"/>
      <c r="J16" s="59">
        <f t="shared" ref="J16" si="16">G16*H16*I16</f>
        <v>0</v>
      </c>
      <c r="K16" s="61">
        <v>15</v>
      </c>
      <c r="L16" s="61">
        <v>3</v>
      </c>
      <c r="M16" s="61">
        <v>23</v>
      </c>
      <c r="N16" s="61">
        <v>55</v>
      </c>
      <c r="O16" s="61">
        <v>0</v>
      </c>
      <c r="P16" s="61">
        <v>400</v>
      </c>
      <c r="Q16" s="61">
        <v>420</v>
      </c>
      <c r="R16" s="61">
        <f>(K16*L16*M16*N16)+(K16*P16)+(K16*L16*O16)+(K16*L16*Q16)</f>
        <v>81825</v>
      </c>
      <c r="S16" s="61"/>
      <c r="T16" s="61"/>
      <c r="U16" s="59">
        <f t="shared" ref="U16" si="17">S16*T16</f>
        <v>0</v>
      </c>
      <c r="V16" s="61"/>
      <c r="W16" s="61"/>
      <c r="X16" s="59">
        <f t="shared" ref="X16" si="18">V16*W16</f>
        <v>0</v>
      </c>
      <c r="Y16" s="61"/>
      <c r="Z16" s="61"/>
      <c r="AA16" s="59">
        <f t="shared" ref="AA16" si="19">Y16*Z16</f>
        <v>0</v>
      </c>
      <c r="AB16" s="61"/>
      <c r="AC16" s="61"/>
      <c r="AD16" s="59">
        <f t="shared" ref="AD16" si="20">AB16*AC16</f>
        <v>0</v>
      </c>
      <c r="AE16" s="61">
        <v>300</v>
      </c>
      <c r="AF16" s="61">
        <v>4.3499999999999996</v>
      </c>
      <c r="AG16" s="59">
        <f t="shared" ref="AG16" si="21">AE16*AF16</f>
        <v>1305</v>
      </c>
      <c r="AH16" s="61"/>
      <c r="AI16" s="61"/>
      <c r="AJ16" s="59">
        <f t="shared" ref="AJ16" si="22">AH16+AI16</f>
        <v>0</v>
      </c>
      <c r="AK16" s="61"/>
      <c r="AL16" s="59">
        <f>AJ16+AG16+AD16+AA16+X16+U16+R16+J16+AK16</f>
        <v>83130</v>
      </c>
      <c r="AM16" s="64"/>
      <c r="AN16" s="61"/>
      <c r="AO16" s="61"/>
      <c r="AP16" s="59">
        <v>83130</v>
      </c>
      <c r="AQ16" s="61" t="s">
        <v>151</v>
      </c>
      <c r="AR16" s="61"/>
      <c r="AS16" s="66"/>
      <c r="AT16" s="59">
        <v>22168</v>
      </c>
      <c r="AU16" s="59">
        <v>60962</v>
      </c>
      <c r="AV16" s="61"/>
    </row>
    <row r="17" spans="1:48" s="72" customFormat="1" ht="29.25" customHeight="1" x14ac:dyDescent="0.25">
      <c r="A17" s="69" t="s">
        <v>50</v>
      </c>
      <c r="B17" s="69"/>
      <c r="C17" s="69"/>
      <c r="D17" s="69"/>
      <c r="E17" s="69"/>
      <c r="F17" s="69"/>
      <c r="G17" s="70"/>
      <c r="H17" s="71"/>
      <c r="I17" s="71"/>
      <c r="J17" s="70">
        <f t="shared" ref="J17:AP17" si="23">SUM(J6:J16)</f>
        <v>0</v>
      </c>
      <c r="K17" s="70">
        <f t="shared" si="23"/>
        <v>18</v>
      </c>
      <c r="L17" s="70">
        <f t="shared" si="23"/>
        <v>6</v>
      </c>
      <c r="M17" s="70">
        <f t="shared" si="23"/>
        <v>38</v>
      </c>
      <c r="N17" s="70">
        <f t="shared" si="23"/>
        <v>65</v>
      </c>
      <c r="O17" s="70">
        <f t="shared" si="23"/>
        <v>0</v>
      </c>
      <c r="P17" s="70">
        <f t="shared" si="23"/>
        <v>800</v>
      </c>
      <c r="Q17" s="70">
        <f t="shared" si="23"/>
        <v>420</v>
      </c>
      <c r="R17" s="70">
        <f t="shared" si="23"/>
        <v>84375</v>
      </c>
      <c r="S17" s="70">
        <f t="shared" si="23"/>
        <v>0</v>
      </c>
      <c r="T17" s="70">
        <f t="shared" si="23"/>
        <v>0</v>
      </c>
      <c r="U17" s="70">
        <f t="shared" si="23"/>
        <v>0</v>
      </c>
      <c r="V17" s="70">
        <f t="shared" si="23"/>
        <v>0</v>
      </c>
      <c r="W17" s="70">
        <f t="shared" si="23"/>
        <v>0</v>
      </c>
      <c r="X17" s="70">
        <f t="shared" si="23"/>
        <v>0</v>
      </c>
      <c r="Y17" s="70">
        <f t="shared" si="23"/>
        <v>0</v>
      </c>
      <c r="Z17" s="70">
        <f t="shared" si="23"/>
        <v>0</v>
      </c>
      <c r="AA17" s="70">
        <f t="shared" si="23"/>
        <v>0</v>
      </c>
      <c r="AB17" s="70">
        <f t="shared" si="23"/>
        <v>0</v>
      </c>
      <c r="AC17" s="70">
        <f t="shared" si="23"/>
        <v>0</v>
      </c>
      <c r="AD17" s="70">
        <f t="shared" si="23"/>
        <v>0</v>
      </c>
      <c r="AE17" s="70">
        <f t="shared" si="23"/>
        <v>300</v>
      </c>
      <c r="AF17" s="70">
        <f t="shared" si="23"/>
        <v>4.3499999999999996</v>
      </c>
      <c r="AG17" s="70">
        <f t="shared" si="23"/>
        <v>1305</v>
      </c>
      <c r="AH17" s="70">
        <f t="shared" si="23"/>
        <v>0</v>
      </c>
      <c r="AI17" s="70">
        <f t="shared" si="23"/>
        <v>60000</v>
      </c>
      <c r="AJ17" s="70">
        <f t="shared" si="23"/>
        <v>60000</v>
      </c>
      <c r="AK17" s="70">
        <f t="shared" si="23"/>
        <v>0</v>
      </c>
      <c r="AL17" s="70">
        <f>SUM(AL6:AL16)</f>
        <v>337080</v>
      </c>
      <c r="AM17" s="70">
        <f>SUM(AM6:AM16)</f>
        <v>337080</v>
      </c>
      <c r="AN17" s="70">
        <f t="shared" si="23"/>
        <v>0</v>
      </c>
      <c r="AO17" s="70">
        <f t="shared" si="23"/>
        <v>0</v>
      </c>
      <c r="AP17" s="70">
        <f t="shared" si="23"/>
        <v>277080</v>
      </c>
      <c r="AQ17" s="70"/>
      <c r="AR17" s="70">
        <f>SUM(AR6:AR16)</f>
        <v>0</v>
      </c>
      <c r="AS17" s="38"/>
      <c r="AT17" s="70">
        <f>SUM(AT6:AT16)</f>
        <v>274418</v>
      </c>
      <c r="AU17" s="70">
        <f>SUM(AU6:AU16)</f>
        <v>62662</v>
      </c>
      <c r="AV17" s="70">
        <f>SUM(AV6:AV16)</f>
        <v>0</v>
      </c>
    </row>
  </sheetData>
  <mergeCells count="45">
    <mergeCell ref="Y2:AD2"/>
    <mergeCell ref="AE2:AG3"/>
    <mergeCell ref="S3:U3"/>
    <mergeCell ref="AT1:AV1"/>
    <mergeCell ref="AH1:AJ3"/>
    <mergeCell ref="AN2:AO2"/>
    <mergeCell ref="AP2:AQ2"/>
    <mergeCell ref="AR2:AR4"/>
    <mergeCell ref="A2:A4"/>
    <mergeCell ref="B2:B4"/>
    <mergeCell ref="C2:C4"/>
    <mergeCell ref="D2:D4"/>
    <mergeCell ref="E2:E4"/>
    <mergeCell ref="AT6:AV6"/>
    <mergeCell ref="D8:D9"/>
    <mergeCell ref="A11:B11"/>
    <mergeCell ref="C11:AV11"/>
    <mergeCell ref="V3:X3"/>
    <mergeCell ref="Y3:AA3"/>
    <mergeCell ref="AB3:AD3"/>
    <mergeCell ref="AN3:AN4"/>
    <mergeCell ref="AO3:AO4"/>
    <mergeCell ref="AP3:AP4"/>
    <mergeCell ref="A8:A9"/>
    <mergeCell ref="B8:B9"/>
    <mergeCell ref="C8:C9"/>
    <mergeCell ref="AL1:AL4"/>
    <mergeCell ref="AM1:AM4"/>
    <mergeCell ref="AN1:AR1"/>
    <mergeCell ref="C12:C13"/>
    <mergeCell ref="A15:A16"/>
    <mergeCell ref="B15:B16"/>
    <mergeCell ref="C15:C16"/>
    <mergeCell ref="AQ3:AQ4"/>
    <mergeCell ref="A6:B6"/>
    <mergeCell ref="C6:AR6"/>
    <mergeCell ref="A12:A13"/>
    <mergeCell ref="B12:B13"/>
    <mergeCell ref="F2:F4"/>
    <mergeCell ref="G2:J3"/>
    <mergeCell ref="K2:R3"/>
    <mergeCell ref="AK1:AK4"/>
    <mergeCell ref="G1:J1"/>
    <mergeCell ref="K1:AG1"/>
    <mergeCell ref="S2:X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4"/>
  <sheetViews>
    <sheetView topLeftCell="A10" workbookViewId="0">
      <selection activeCell="D9" sqref="D9"/>
    </sheetView>
  </sheetViews>
  <sheetFormatPr defaultRowHeight="15" x14ac:dyDescent="0.25"/>
  <cols>
    <col min="1" max="1" width="7.85546875" customWidth="1"/>
    <col min="2" max="2" width="18.7109375" customWidth="1"/>
    <col min="3" max="3" width="19.5703125" customWidth="1"/>
    <col min="4" max="4" width="18.85546875" customWidth="1"/>
    <col min="5" max="5" width="20.42578125" customWidth="1"/>
    <col min="6" max="6" width="25.5703125" customWidth="1"/>
  </cols>
  <sheetData>
    <row r="1" spans="1:113"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113"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113"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113"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113"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113" s="44" customFormat="1" ht="20.25" customHeight="1" x14ac:dyDescent="0.25">
      <c r="A6" s="232" t="s">
        <v>388</v>
      </c>
      <c r="B6" s="233"/>
      <c r="C6" s="232" t="s">
        <v>378</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3"/>
      <c r="AS6" s="38"/>
      <c r="AT6" s="235"/>
      <c r="AU6" s="236"/>
      <c r="AV6" s="237"/>
    </row>
    <row r="7" spans="1:113" s="141" customFormat="1" ht="78.75" customHeight="1" x14ac:dyDescent="0.25">
      <c r="A7" s="142" t="s">
        <v>389</v>
      </c>
      <c r="B7" s="143" t="s">
        <v>379</v>
      </c>
      <c r="C7" s="143" t="s">
        <v>345</v>
      </c>
      <c r="D7" s="143" t="s">
        <v>380</v>
      </c>
      <c r="E7" s="144" t="s">
        <v>381</v>
      </c>
      <c r="F7" s="425" t="s">
        <v>479</v>
      </c>
      <c r="G7" s="145"/>
      <c r="H7" s="146"/>
      <c r="I7" s="146"/>
      <c r="J7" s="147"/>
      <c r="K7" s="148"/>
      <c r="L7" s="149"/>
      <c r="M7" s="146"/>
      <c r="N7" s="146"/>
      <c r="O7" s="146"/>
      <c r="P7" s="146"/>
      <c r="Q7" s="146"/>
      <c r="R7" s="150"/>
      <c r="S7" s="151"/>
      <c r="T7" s="151"/>
      <c r="U7" s="152"/>
      <c r="V7" s="151"/>
      <c r="W7" s="151"/>
      <c r="X7" s="152"/>
      <c r="Y7" s="151"/>
      <c r="Z7" s="151"/>
      <c r="AA7" s="152"/>
      <c r="AB7" s="151"/>
      <c r="AC7" s="151"/>
      <c r="AD7" s="152"/>
      <c r="AE7" s="151"/>
      <c r="AF7" s="151"/>
      <c r="AG7" s="152"/>
      <c r="AH7" s="151"/>
      <c r="AI7" s="151"/>
      <c r="AJ7" s="152"/>
      <c r="AK7" s="152"/>
      <c r="AL7" s="153"/>
      <c r="AM7" s="153"/>
      <c r="AN7" s="149"/>
      <c r="AO7" s="149"/>
      <c r="AP7" s="149"/>
      <c r="AQ7" s="149"/>
      <c r="AR7" s="149"/>
      <c r="AS7" s="154"/>
      <c r="AT7" s="149"/>
      <c r="AU7" s="149"/>
      <c r="AV7" s="149"/>
      <c r="AW7" s="155"/>
      <c r="AX7" s="155"/>
      <c r="AY7" s="155"/>
      <c r="AZ7" s="155"/>
      <c r="BA7" s="155"/>
      <c r="BB7" s="155"/>
      <c r="BC7" s="155"/>
      <c r="BD7" s="155"/>
      <c r="BE7" s="155"/>
      <c r="BF7" s="155"/>
      <c r="BG7" s="155"/>
      <c r="BH7" s="155"/>
      <c r="BI7" s="155"/>
      <c r="BJ7" s="155"/>
      <c r="BK7" s="155"/>
      <c r="BL7" s="155"/>
      <c r="BM7" s="155"/>
    </row>
    <row r="8" spans="1:113" s="141" customFormat="1" ht="90" customHeight="1" x14ac:dyDescent="0.25">
      <c r="A8" s="142" t="s">
        <v>390</v>
      </c>
      <c r="B8" s="143" t="s">
        <v>382</v>
      </c>
      <c r="C8" s="143" t="s">
        <v>345</v>
      </c>
      <c r="D8" s="143" t="s">
        <v>383</v>
      </c>
      <c r="E8" s="142" t="s">
        <v>382</v>
      </c>
      <c r="F8" s="425" t="s">
        <v>479</v>
      </c>
      <c r="G8" s="145"/>
      <c r="H8" s="146"/>
      <c r="I8" s="146"/>
      <c r="J8" s="147"/>
      <c r="K8" s="148"/>
      <c r="L8" s="149"/>
      <c r="M8" s="146"/>
      <c r="N8" s="146"/>
      <c r="O8" s="146"/>
      <c r="P8" s="146"/>
      <c r="Q8" s="146"/>
      <c r="R8" s="150"/>
      <c r="S8" s="151"/>
      <c r="T8" s="151"/>
      <c r="U8" s="152"/>
      <c r="V8" s="151"/>
      <c r="W8" s="151"/>
      <c r="X8" s="152"/>
      <c r="Y8" s="151"/>
      <c r="Z8" s="151"/>
      <c r="AA8" s="152"/>
      <c r="AB8" s="151"/>
      <c r="AC8" s="151"/>
      <c r="AD8" s="152"/>
      <c r="AE8" s="151"/>
      <c r="AF8" s="151"/>
      <c r="AG8" s="152"/>
      <c r="AH8" s="151"/>
      <c r="AI8" s="151"/>
      <c r="AJ8" s="152"/>
      <c r="AK8" s="152"/>
      <c r="AL8" s="153"/>
      <c r="AM8" s="153"/>
      <c r="AN8" s="149"/>
      <c r="AO8" s="149"/>
      <c r="AP8" s="149"/>
      <c r="AQ8" s="149"/>
      <c r="AR8" s="149"/>
      <c r="AS8" s="154"/>
      <c r="AT8" s="149"/>
      <c r="AU8" s="149"/>
      <c r="AV8" s="149"/>
    </row>
    <row r="9" spans="1:113" s="141" customFormat="1" ht="101.25" customHeight="1" x14ac:dyDescent="0.25">
      <c r="A9" s="142" t="s">
        <v>391</v>
      </c>
      <c r="B9" s="143" t="s">
        <v>384</v>
      </c>
      <c r="C9" s="143" t="s">
        <v>345</v>
      </c>
      <c r="D9" s="143" t="s">
        <v>385</v>
      </c>
      <c r="E9" s="144" t="s">
        <v>387</v>
      </c>
      <c r="F9" s="425" t="s">
        <v>386</v>
      </c>
      <c r="G9" s="145"/>
      <c r="H9" s="146"/>
      <c r="I9" s="146"/>
      <c r="J9" s="147"/>
      <c r="K9" s="148"/>
      <c r="L9" s="149"/>
      <c r="M9" s="146"/>
      <c r="N9" s="146"/>
      <c r="O9" s="146"/>
      <c r="P9" s="146"/>
      <c r="Q9" s="146"/>
      <c r="R9" s="150"/>
      <c r="S9" s="151"/>
      <c r="T9" s="151"/>
      <c r="U9" s="152"/>
      <c r="V9" s="151"/>
      <c r="W9" s="151"/>
      <c r="X9" s="152"/>
      <c r="Y9" s="151"/>
      <c r="Z9" s="151"/>
      <c r="AA9" s="152"/>
      <c r="AB9" s="151"/>
      <c r="AC9" s="151"/>
      <c r="AD9" s="152"/>
      <c r="AE9" s="151"/>
      <c r="AF9" s="151"/>
      <c r="AG9" s="152"/>
      <c r="AH9" s="151"/>
      <c r="AI9" s="151"/>
      <c r="AJ9" s="152"/>
      <c r="AK9" s="152"/>
      <c r="AL9" s="153"/>
      <c r="AM9" s="153"/>
      <c r="AN9" s="149"/>
      <c r="AO9" s="149"/>
      <c r="AP9" s="149"/>
      <c r="AQ9" s="149"/>
      <c r="AR9" s="149"/>
      <c r="AS9" s="154"/>
      <c r="AT9" s="149"/>
      <c r="AU9" s="149"/>
      <c r="AV9" s="149"/>
      <c r="AW9" s="155"/>
      <c r="AX9" s="155"/>
      <c r="AY9" s="155"/>
      <c r="AZ9" s="155"/>
      <c r="BA9" s="155"/>
      <c r="BB9" s="155"/>
      <c r="BC9" s="155"/>
      <c r="BD9" s="155"/>
      <c r="BE9" s="155"/>
      <c r="BF9" s="155"/>
      <c r="BG9" s="155"/>
      <c r="BH9" s="155"/>
      <c r="BI9" s="155"/>
      <c r="BJ9" s="155"/>
      <c r="BK9" s="155"/>
      <c r="BL9" s="155"/>
      <c r="BM9" s="155"/>
    </row>
    <row r="10" spans="1:113" s="44" customFormat="1" ht="20.25" customHeight="1" x14ac:dyDescent="0.25">
      <c r="A10" s="232" t="s">
        <v>392</v>
      </c>
      <c r="B10" s="233"/>
      <c r="C10" s="232" t="s">
        <v>393</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3"/>
      <c r="AS10" s="38"/>
      <c r="AT10" s="235"/>
      <c r="AU10" s="236"/>
      <c r="AV10" s="237"/>
    </row>
    <row r="11" spans="1:113" s="135" customFormat="1" ht="102" customHeight="1" x14ac:dyDescent="0.2">
      <c r="A11" s="137" t="s">
        <v>394</v>
      </c>
      <c r="B11" s="126" t="s">
        <v>374</v>
      </c>
      <c r="C11" s="199" t="s">
        <v>373</v>
      </c>
      <c r="D11" s="126"/>
      <c r="E11" s="126" t="s">
        <v>510</v>
      </c>
      <c r="F11" s="201" t="s">
        <v>509</v>
      </c>
      <c r="G11" s="127"/>
      <c r="H11" s="128"/>
      <c r="I11" s="128"/>
      <c r="J11" s="129"/>
      <c r="K11" s="127"/>
      <c r="L11" s="130"/>
      <c r="M11" s="128"/>
      <c r="N11" s="128"/>
      <c r="O11" s="128"/>
      <c r="P11" s="128"/>
      <c r="Q11" s="128"/>
      <c r="R11" s="129"/>
      <c r="S11" s="131"/>
      <c r="T11" s="131"/>
      <c r="U11" s="132"/>
      <c r="V11" s="131"/>
      <c r="W11" s="131"/>
      <c r="X11" s="132"/>
      <c r="Y11" s="131"/>
      <c r="Z11" s="131"/>
      <c r="AA11" s="132"/>
      <c r="AB11" s="131"/>
      <c r="AC11" s="131"/>
      <c r="AD11" s="132"/>
      <c r="AE11" s="131"/>
      <c r="AF11" s="131"/>
      <c r="AG11" s="132"/>
      <c r="AH11" s="131"/>
      <c r="AI11" s="131"/>
      <c r="AJ11" s="132"/>
      <c r="AK11" s="132"/>
      <c r="AL11" s="133"/>
      <c r="AM11" s="133"/>
      <c r="AN11" s="127"/>
      <c r="AO11" s="130"/>
      <c r="AP11" s="130"/>
      <c r="AQ11" s="130"/>
      <c r="AR11" s="127"/>
      <c r="AS11" s="139"/>
      <c r="AT11" s="127"/>
      <c r="AU11" s="127"/>
      <c r="AV11" s="54"/>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row>
    <row r="12" spans="1:113" s="135" customFormat="1" ht="102" customHeight="1" x14ac:dyDescent="0.2">
      <c r="A12" s="334" t="s">
        <v>395</v>
      </c>
      <c r="B12" s="335" t="s">
        <v>375</v>
      </c>
      <c r="C12" s="336" t="s">
        <v>373</v>
      </c>
      <c r="D12" s="247"/>
      <c r="E12" s="126" t="s">
        <v>375</v>
      </c>
      <c r="F12" s="201" t="s">
        <v>509</v>
      </c>
      <c r="G12" s="127"/>
      <c r="H12" s="128"/>
      <c r="I12" s="128"/>
      <c r="J12" s="129"/>
      <c r="K12" s="127"/>
      <c r="L12" s="130"/>
      <c r="M12" s="128"/>
      <c r="N12" s="128"/>
      <c r="O12" s="128"/>
      <c r="P12" s="128"/>
      <c r="Q12" s="128"/>
      <c r="R12" s="129"/>
      <c r="S12" s="131"/>
      <c r="T12" s="131"/>
      <c r="U12" s="132"/>
      <c r="V12" s="131"/>
      <c r="W12" s="131"/>
      <c r="X12" s="132"/>
      <c r="Y12" s="131"/>
      <c r="Z12" s="131"/>
      <c r="AA12" s="132"/>
      <c r="AB12" s="131"/>
      <c r="AC12" s="131"/>
      <c r="AD12" s="132"/>
      <c r="AE12" s="131"/>
      <c r="AF12" s="131"/>
      <c r="AG12" s="132"/>
      <c r="AH12" s="131"/>
      <c r="AI12" s="131"/>
      <c r="AJ12" s="132"/>
      <c r="AK12" s="132"/>
      <c r="AL12" s="133"/>
      <c r="AM12" s="133"/>
      <c r="AN12" s="140"/>
      <c r="AO12" s="130"/>
      <c r="AP12" s="130"/>
      <c r="AQ12" s="130"/>
      <c r="AR12" s="127"/>
      <c r="AS12" s="139"/>
      <c r="AT12" s="127"/>
      <c r="AU12" s="127"/>
      <c r="AV12" s="54"/>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row>
    <row r="13" spans="1:113" s="135" customFormat="1" ht="102" customHeight="1" x14ac:dyDescent="0.2">
      <c r="A13" s="334"/>
      <c r="B13" s="335"/>
      <c r="C13" s="336"/>
      <c r="D13" s="249"/>
      <c r="E13" s="126" t="s">
        <v>512</v>
      </c>
      <c r="F13" s="201" t="s">
        <v>511</v>
      </c>
      <c r="G13" s="127"/>
      <c r="H13" s="128"/>
      <c r="I13" s="128"/>
      <c r="J13" s="129"/>
      <c r="K13" s="127"/>
      <c r="L13" s="130"/>
      <c r="M13" s="128"/>
      <c r="N13" s="128"/>
      <c r="O13" s="128"/>
      <c r="P13" s="128"/>
      <c r="Q13" s="128"/>
      <c r="R13" s="129"/>
      <c r="S13" s="131"/>
      <c r="T13" s="131"/>
      <c r="U13" s="132"/>
      <c r="V13" s="131"/>
      <c r="W13" s="131"/>
      <c r="X13" s="132"/>
      <c r="Y13" s="131"/>
      <c r="Z13" s="131"/>
      <c r="AA13" s="132"/>
      <c r="AB13" s="131"/>
      <c r="AC13" s="131"/>
      <c r="AD13" s="132"/>
      <c r="AE13" s="131"/>
      <c r="AF13" s="131"/>
      <c r="AG13" s="132"/>
      <c r="AH13" s="131"/>
      <c r="AI13" s="131"/>
      <c r="AJ13" s="132"/>
      <c r="AK13" s="132"/>
      <c r="AL13" s="133"/>
      <c r="AM13" s="133"/>
      <c r="AN13" s="140"/>
      <c r="AO13" s="130"/>
      <c r="AP13" s="130"/>
      <c r="AQ13" s="130"/>
      <c r="AR13" s="127"/>
      <c r="AS13" s="139"/>
      <c r="AT13" s="127"/>
      <c r="AU13" s="127"/>
      <c r="AV13" s="54"/>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row>
    <row r="14" spans="1:113" s="135" customFormat="1" ht="102" customHeight="1" x14ac:dyDescent="0.2">
      <c r="A14" s="137" t="s">
        <v>396</v>
      </c>
      <c r="B14" s="126" t="s">
        <v>377</v>
      </c>
      <c r="C14" s="199" t="s">
        <v>376</v>
      </c>
      <c r="D14" s="126"/>
      <c r="E14" s="126" t="s">
        <v>513</v>
      </c>
      <c r="F14" s="201" t="s">
        <v>362</v>
      </c>
      <c r="G14" s="127"/>
      <c r="H14" s="128"/>
      <c r="I14" s="128"/>
      <c r="J14" s="129"/>
      <c r="K14" s="127">
        <v>2</v>
      </c>
      <c r="L14" s="130">
        <v>5</v>
      </c>
      <c r="M14" s="128">
        <v>25</v>
      </c>
      <c r="N14" s="128">
        <v>60</v>
      </c>
      <c r="O14" s="128"/>
      <c r="P14" s="128">
        <v>700</v>
      </c>
      <c r="Q14" s="128">
        <v>280</v>
      </c>
      <c r="R14" s="129">
        <f>(K14*L14*M14*N14)+(K14*L14*P14)+(K14*L14*M14*O14)+(K14*L14*Q14)</f>
        <v>24800</v>
      </c>
      <c r="S14" s="131"/>
      <c r="T14" s="131"/>
      <c r="U14" s="132"/>
      <c r="V14" s="131"/>
      <c r="W14" s="131"/>
      <c r="X14" s="132"/>
      <c r="Y14" s="131"/>
      <c r="Z14" s="131"/>
      <c r="AA14" s="132"/>
      <c r="AB14" s="131"/>
      <c r="AC14" s="131"/>
      <c r="AD14" s="132"/>
      <c r="AE14" s="131">
        <v>50</v>
      </c>
      <c r="AF14" s="131">
        <v>15</v>
      </c>
      <c r="AG14" s="132">
        <f>AE14*AF14</f>
        <v>750</v>
      </c>
      <c r="AH14" s="131"/>
      <c r="AI14" s="131"/>
      <c r="AJ14" s="132"/>
      <c r="AK14" s="132"/>
      <c r="AL14" s="133">
        <f>AJ14+AG14+AD14+AA14+X14+U14+R14+J14+AK14</f>
        <v>25550</v>
      </c>
      <c r="AM14" s="133">
        <f>AL14</f>
        <v>25550</v>
      </c>
      <c r="AN14" s="127"/>
      <c r="AO14" s="130"/>
      <c r="AP14" s="130">
        <v>25550</v>
      </c>
      <c r="AQ14" s="130"/>
      <c r="AR14" s="127"/>
      <c r="AS14" s="139"/>
      <c r="AT14" s="127"/>
      <c r="AU14" s="130">
        <v>25550</v>
      </c>
      <c r="AV14" s="54"/>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row>
  </sheetData>
  <mergeCells count="40">
    <mergeCell ref="AT1:AV1"/>
    <mergeCell ref="A2:A4"/>
    <mergeCell ref="B2:B4"/>
    <mergeCell ref="C2:C4"/>
    <mergeCell ref="D2:D4"/>
    <mergeCell ref="E2:E4"/>
    <mergeCell ref="F2:F4"/>
    <mergeCell ref="G2:J3"/>
    <mergeCell ref="K2:R3"/>
    <mergeCell ref="G1:J1"/>
    <mergeCell ref="K1:AG1"/>
    <mergeCell ref="AH1:AJ3"/>
    <mergeCell ref="AK1:AK4"/>
    <mergeCell ref="AL1:AL4"/>
    <mergeCell ref="Y2:AD2"/>
    <mergeCell ref="AM1:AM4"/>
    <mergeCell ref="AT6:AV6"/>
    <mergeCell ref="A10:B10"/>
    <mergeCell ref="C10:AR10"/>
    <mergeCell ref="AT10:AV10"/>
    <mergeCell ref="AN2:AO2"/>
    <mergeCell ref="AP2:AQ2"/>
    <mergeCell ref="AR2:AR4"/>
    <mergeCell ref="S3:U3"/>
    <mergeCell ref="V3:X3"/>
    <mergeCell ref="Y3:AA3"/>
    <mergeCell ref="AB3:AD3"/>
    <mergeCell ref="AN3:AN4"/>
    <mergeCell ref="AO3:AO4"/>
    <mergeCell ref="AP3:AP4"/>
    <mergeCell ref="AQ3:AQ4"/>
    <mergeCell ref="S2:X2"/>
    <mergeCell ref="AE2:AG3"/>
    <mergeCell ref="AN1:AR1"/>
    <mergeCell ref="A12:A13"/>
    <mergeCell ref="B12:B13"/>
    <mergeCell ref="C12:C13"/>
    <mergeCell ref="D12:D13"/>
    <mergeCell ref="A6:B6"/>
    <mergeCell ref="C6:AR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
  <sheetViews>
    <sheetView workbookViewId="0">
      <selection activeCell="F7" sqref="F7:F10"/>
    </sheetView>
  </sheetViews>
  <sheetFormatPr defaultRowHeight="15" x14ac:dyDescent="0.25"/>
  <cols>
    <col min="2" max="2" width="28.140625" customWidth="1"/>
    <col min="3" max="3" width="17.85546875" customWidth="1"/>
    <col min="4" max="4" width="20" customWidth="1"/>
    <col min="5" max="5" width="20.85546875" customWidth="1"/>
    <col min="6" max="6" width="26" customWidth="1"/>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32" t="s">
        <v>397</v>
      </c>
      <c r="B6" s="233"/>
      <c r="C6" s="232" t="s">
        <v>398</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3"/>
      <c r="AS6" s="38"/>
      <c r="AT6" s="235"/>
      <c r="AU6" s="236"/>
      <c r="AV6" s="237"/>
    </row>
    <row r="7" spans="1:67" s="141" customFormat="1" ht="78.75" customHeight="1" x14ac:dyDescent="0.25">
      <c r="A7" s="142" t="s">
        <v>399</v>
      </c>
      <c r="B7" s="143" t="s">
        <v>400</v>
      </c>
      <c r="C7" s="143" t="s">
        <v>407</v>
      </c>
      <c r="D7" s="143"/>
      <c r="E7" s="144"/>
      <c r="F7" s="425" t="s">
        <v>520</v>
      </c>
      <c r="G7" s="145"/>
      <c r="H7" s="146"/>
      <c r="I7" s="146"/>
      <c r="J7" s="147"/>
      <c r="K7" s="148"/>
      <c r="L7" s="149"/>
      <c r="M7" s="146"/>
      <c r="N7" s="146"/>
      <c r="O7" s="146"/>
      <c r="P7" s="146"/>
      <c r="Q7" s="146"/>
      <c r="R7" s="150"/>
      <c r="S7" s="151"/>
      <c r="T7" s="151"/>
      <c r="U7" s="152"/>
      <c r="V7" s="151"/>
      <c r="W7" s="151"/>
      <c r="X7" s="152"/>
      <c r="Y7" s="151"/>
      <c r="Z7" s="151"/>
      <c r="AA7" s="152"/>
      <c r="AB7" s="151"/>
      <c r="AC7" s="151"/>
      <c r="AD7" s="152"/>
      <c r="AE7" s="151"/>
      <c r="AF7" s="151"/>
      <c r="AG7" s="152"/>
      <c r="AH7" s="151"/>
      <c r="AI7" s="151"/>
      <c r="AJ7" s="152"/>
      <c r="AK7" s="152"/>
      <c r="AL7" s="153"/>
      <c r="AM7" s="153"/>
      <c r="AN7" s="149"/>
      <c r="AO7" s="149"/>
      <c r="AP7" s="149"/>
      <c r="AQ7" s="149"/>
      <c r="AR7" s="149"/>
      <c r="AS7" s="154"/>
      <c r="AT7" s="149"/>
      <c r="AU7" s="149"/>
      <c r="AV7" s="149"/>
      <c r="AW7" s="155"/>
      <c r="AX7" s="155"/>
      <c r="AY7" s="155"/>
      <c r="AZ7" s="155"/>
      <c r="BA7" s="155"/>
      <c r="BB7" s="155"/>
      <c r="BC7" s="155"/>
      <c r="BD7" s="155"/>
      <c r="BE7" s="155"/>
      <c r="BF7" s="155"/>
      <c r="BG7" s="155"/>
      <c r="BH7" s="155"/>
      <c r="BI7" s="155"/>
      <c r="BJ7" s="155"/>
      <c r="BK7" s="155"/>
      <c r="BL7" s="155"/>
      <c r="BM7" s="155"/>
    </row>
    <row r="8" spans="1:67" s="141" customFormat="1" ht="78.75" customHeight="1" x14ac:dyDescent="0.25">
      <c r="A8" s="142" t="s">
        <v>401</v>
      </c>
      <c r="B8" s="143" t="s">
        <v>402</v>
      </c>
      <c r="C8" s="143" t="s">
        <v>407</v>
      </c>
      <c r="D8" s="143"/>
      <c r="E8" s="144"/>
      <c r="F8" s="425" t="s">
        <v>520</v>
      </c>
      <c r="G8" s="145"/>
      <c r="H8" s="146"/>
      <c r="I8" s="146"/>
      <c r="J8" s="147"/>
      <c r="K8" s="148"/>
      <c r="L8" s="149"/>
      <c r="M8" s="146"/>
      <c r="N8" s="146"/>
      <c r="O8" s="146"/>
      <c r="P8" s="146"/>
      <c r="Q8" s="146"/>
      <c r="R8" s="150"/>
      <c r="S8" s="151"/>
      <c r="T8" s="151"/>
      <c r="U8" s="152"/>
      <c r="V8" s="151"/>
      <c r="W8" s="151"/>
      <c r="X8" s="152"/>
      <c r="Y8" s="151"/>
      <c r="Z8" s="151"/>
      <c r="AA8" s="152"/>
      <c r="AB8" s="151"/>
      <c r="AC8" s="151"/>
      <c r="AD8" s="152"/>
      <c r="AE8" s="151"/>
      <c r="AF8" s="151"/>
      <c r="AG8" s="152"/>
      <c r="AH8" s="151"/>
      <c r="AI8" s="151"/>
      <c r="AJ8" s="152"/>
      <c r="AK8" s="152"/>
      <c r="AL8" s="153"/>
      <c r="AM8" s="153"/>
      <c r="AN8" s="149"/>
      <c r="AO8" s="149"/>
      <c r="AP8" s="149"/>
      <c r="AQ8" s="149"/>
      <c r="AR8" s="149"/>
      <c r="AS8" s="154"/>
      <c r="AT8" s="149"/>
      <c r="AU8" s="149"/>
      <c r="AV8" s="149"/>
      <c r="AW8" s="155"/>
      <c r="AX8" s="155"/>
      <c r="AY8" s="155"/>
      <c r="AZ8" s="155"/>
      <c r="BA8" s="155"/>
      <c r="BB8" s="155"/>
      <c r="BC8" s="155"/>
      <c r="BD8" s="155"/>
      <c r="BE8" s="155"/>
      <c r="BF8" s="155"/>
      <c r="BG8" s="155"/>
      <c r="BH8" s="155"/>
      <c r="BI8" s="155"/>
      <c r="BJ8" s="155"/>
      <c r="BK8" s="155"/>
      <c r="BL8" s="155"/>
      <c r="BM8" s="155"/>
    </row>
    <row r="9" spans="1:67" s="141" customFormat="1" ht="78.75" customHeight="1" x14ac:dyDescent="0.25">
      <c r="A9" s="142" t="s">
        <v>403</v>
      </c>
      <c r="B9" s="143" t="s">
        <v>404</v>
      </c>
      <c r="C9" s="143" t="s">
        <v>407</v>
      </c>
      <c r="D9" s="143"/>
      <c r="E9" s="144"/>
      <c r="F9" s="425" t="s">
        <v>520</v>
      </c>
      <c r="G9" s="145"/>
      <c r="H9" s="146"/>
      <c r="I9" s="146"/>
      <c r="J9" s="147"/>
      <c r="K9" s="148"/>
      <c r="L9" s="149"/>
      <c r="M9" s="146"/>
      <c r="N9" s="146"/>
      <c r="O9" s="146"/>
      <c r="P9" s="146"/>
      <c r="Q9" s="146"/>
      <c r="R9" s="150"/>
      <c r="S9" s="151"/>
      <c r="T9" s="151"/>
      <c r="U9" s="152"/>
      <c r="V9" s="151"/>
      <c r="W9" s="151"/>
      <c r="X9" s="152"/>
      <c r="Y9" s="151"/>
      <c r="Z9" s="151"/>
      <c r="AA9" s="152"/>
      <c r="AB9" s="151"/>
      <c r="AC9" s="151"/>
      <c r="AD9" s="152"/>
      <c r="AE9" s="151"/>
      <c r="AF9" s="151"/>
      <c r="AG9" s="152"/>
      <c r="AH9" s="151"/>
      <c r="AI9" s="151"/>
      <c r="AJ9" s="152"/>
      <c r="AK9" s="152"/>
      <c r="AL9" s="153"/>
      <c r="AM9" s="153"/>
      <c r="AN9" s="149"/>
      <c r="AO9" s="149"/>
      <c r="AP9" s="149"/>
      <c r="AQ9" s="149"/>
      <c r="AR9" s="149"/>
      <c r="AS9" s="154"/>
      <c r="AT9" s="149"/>
      <c r="AU9" s="149"/>
      <c r="AV9" s="149"/>
      <c r="AW9" s="155"/>
      <c r="AX9" s="155"/>
      <c r="AY9" s="155"/>
      <c r="AZ9" s="155"/>
      <c r="BA9" s="155"/>
      <c r="BB9" s="155"/>
      <c r="BC9" s="155"/>
      <c r="BD9" s="155"/>
      <c r="BE9" s="155"/>
      <c r="BF9" s="155"/>
      <c r="BG9" s="155"/>
      <c r="BH9" s="155"/>
      <c r="BI9" s="155"/>
      <c r="BJ9" s="155"/>
      <c r="BK9" s="155"/>
      <c r="BL9" s="155"/>
      <c r="BM9" s="155"/>
    </row>
    <row r="10" spans="1:67" s="142" customFormat="1" ht="96" x14ac:dyDescent="0.25">
      <c r="A10" s="142" t="s">
        <v>405</v>
      </c>
      <c r="B10" s="142" t="s">
        <v>406</v>
      </c>
      <c r="C10" s="143" t="s">
        <v>407</v>
      </c>
      <c r="F10" s="425" t="s">
        <v>479</v>
      </c>
    </row>
  </sheetData>
  <mergeCells count="33">
    <mergeCell ref="AL1:AL4"/>
    <mergeCell ref="Y2:AD2"/>
    <mergeCell ref="AM1:AM4"/>
    <mergeCell ref="AQ3:AQ4"/>
    <mergeCell ref="AT1:AV1"/>
    <mergeCell ref="AH1:AJ3"/>
    <mergeCell ref="AK1:AK4"/>
    <mergeCell ref="A2:A4"/>
    <mergeCell ref="B2:B4"/>
    <mergeCell ref="C2:C4"/>
    <mergeCell ref="D2:D4"/>
    <mergeCell ref="E2:E4"/>
    <mergeCell ref="F2:F4"/>
    <mergeCell ref="G2:J3"/>
    <mergeCell ref="K2:R3"/>
    <mergeCell ref="G1:J1"/>
    <mergeCell ref="K1:AG1"/>
    <mergeCell ref="A6:B6"/>
    <mergeCell ref="C6:AR6"/>
    <mergeCell ref="AN1:AR1"/>
    <mergeCell ref="AT6:AV6"/>
    <mergeCell ref="AN2:AO2"/>
    <mergeCell ref="AP2:AQ2"/>
    <mergeCell ref="AR2:AR4"/>
    <mergeCell ref="S3:U3"/>
    <mergeCell ref="V3:X3"/>
    <mergeCell ref="Y3:AA3"/>
    <mergeCell ref="AB3:AD3"/>
    <mergeCell ref="AN3:AN4"/>
    <mergeCell ref="AO3:AO4"/>
    <mergeCell ref="AP3:AP4"/>
    <mergeCell ref="S2:X2"/>
    <mergeCell ref="AE2:A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9"/>
  <sheetViews>
    <sheetView topLeftCell="A22" zoomScale="90" zoomScaleNormal="90" workbookViewId="0">
      <selection activeCell="AQ19" sqref="AQ19"/>
    </sheetView>
  </sheetViews>
  <sheetFormatPr defaultRowHeight="12.75" x14ac:dyDescent="0.25"/>
  <cols>
    <col min="1" max="1" width="6.85546875" style="73" customWidth="1"/>
    <col min="2" max="2" width="24.5703125" style="73" customWidth="1"/>
    <col min="3" max="3" width="21.5703125" style="73" customWidth="1"/>
    <col min="4" max="4" width="27.140625" style="73" customWidth="1"/>
    <col min="5" max="5" width="33.7109375" style="73" customWidth="1"/>
    <col min="6" max="6" width="14.85546875" style="73" customWidth="1"/>
    <col min="7"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2" t="s">
        <v>179</v>
      </c>
      <c r="B6" s="233"/>
      <c r="C6" s="232" t="s">
        <v>182</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56" customFormat="1" ht="168" customHeight="1" x14ac:dyDescent="0.25">
      <c r="A7" s="45" t="s">
        <v>285</v>
      </c>
      <c r="B7" s="46" t="s">
        <v>286</v>
      </c>
      <c r="C7" s="45" t="s">
        <v>110</v>
      </c>
      <c r="D7" s="46" t="s">
        <v>288</v>
      </c>
      <c r="E7" s="46" t="s">
        <v>287</v>
      </c>
      <c r="F7" s="47" t="s">
        <v>479</v>
      </c>
      <c r="G7" s="48"/>
      <c r="H7" s="48"/>
      <c r="I7" s="48"/>
      <c r="J7" s="49"/>
      <c r="K7" s="48"/>
      <c r="L7" s="48"/>
      <c r="M7" s="48"/>
      <c r="N7" s="48"/>
      <c r="O7" s="48"/>
      <c r="P7" s="48"/>
      <c r="Q7" s="50"/>
      <c r="R7" s="51"/>
      <c r="S7" s="52"/>
      <c r="T7" s="52"/>
      <c r="U7" s="51"/>
      <c r="V7" s="52"/>
      <c r="W7" s="52"/>
      <c r="X7" s="51"/>
      <c r="Y7" s="52"/>
      <c r="Z7" s="52"/>
      <c r="AA7" s="51"/>
      <c r="AB7" s="52"/>
      <c r="AC7" s="52"/>
      <c r="AD7" s="51"/>
      <c r="AE7" s="52"/>
      <c r="AF7" s="52"/>
      <c r="AG7" s="51"/>
      <c r="AH7" s="52"/>
      <c r="AI7" s="52"/>
      <c r="AJ7" s="51"/>
      <c r="AK7" s="51"/>
      <c r="AL7" s="53"/>
      <c r="AM7" s="54"/>
      <c r="AN7" s="54"/>
      <c r="AO7" s="54"/>
      <c r="AP7" s="54"/>
      <c r="AQ7" s="54"/>
      <c r="AR7" s="54"/>
      <c r="AS7" s="55"/>
      <c r="AT7" s="54"/>
      <c r="AU7" s="54"/>
      <c r="AV7" s="54"/>
    </row>
    <row r="8" spans="1:67" s="56" customFormat="1" ht="168" customHeight="1" x14ac:dyDescent="0.25">
      <c r="A8" s="45" t="s">
        <v>114</v>
      </c>
      <c r="B8" s="46" t="s">
        <v>109</v>
      </c>
      <c r="C8" s="45" t="s">
        <v>110</v>
      </c>
      <c r="D8" s="46" t="s">
        <v>111</v>
      </c>
      <c r="E8" s="46" t="s">
        <v>112</v>
      </c>
      <c r="F8" s="47" t="s">
        <v>557</v>
      </c>
      <c r="G8" s="85"/>
      <c r="H8" s="50"/>
      <c r="I8" s="50"/>
      <c r="J8" s="49">
        <f t="shared" ref="J8" si="0">G8*H8*I8</f>
        <v>0</v>
      </c>
      <c r="K8" s="86">
        <v>3</v>
      </c>
      <c r="L8" s="54">
        <v>6</v>
      </c>
      <c r="M8" s="50">
        <v>40</v>
      </c>
      <c r="N8" s="50">
        <v>15</v>
      </c>
      <c r="O8" s="50">
        <v>150</v>
      </c>
      <c r="P8" s="50">
        <v>1000</v>
      </c>
      <c r="Q8" s="50">
        <v>180</v>
      </c>
      <c r="R8" s="87">
        <f>(K8*L8*M8*N8)+(K8*P8)+(K8*L8*O8)+(K8*L8*Q8)</f>
        <v>19740</v>
      </c>
      <c r="S8" s="88">
        <v>6</v>
      </c>
      <c r="T8" s="88">
        <v>60</v>
      </c>
      <c r="U8" s="89">
        <f t="shared" ref="U8" si="1">S8*T8</f>
        <v>360</v>
      </c>
      <c r="V8" s="88"/>
      <c r="W8" s="88"/>
      <c r="X8" s="89">
        <f t="shared" ref="X8" si="2">V8*W8</f>
        <v>0</v>
      </c>
      <c r="Y8" s="88"/>
      <c r="Z8" s="88"/>
      <c r="AA8" s="89">
        <f t="shared" ref="AA8" si="3">Y8*Z8</f>
        <v>0</v>
      </c>
      <c r="AB8" s="88"/>
      <c r="AC8" s="88"/>
      <c r="AD8" s="89">
        <f t="shared" ref="AD8" si="4">AB8*AC8</f>
        <v>0</v>
      </c>
      <c r="AE8" s="88"/>
      <c r="AF8" s="88"/>
      <c r="AG8" s="89">
        <f t="shared" ref="AG8" si="5">AE8*AF8</f>
        <v>0</v>
      </c>
      <c r="AH8" s="88"/>
      <c r="AI8" s="88"/>
      <c r="AJ8" s="89">
        <f t="shared" ref="AJ8" si="6">AH8+AI8</f>
        <v>0</v>
      </c>
      <c r="AK8" s="89">
        <v>500</v>
      </c>
      <c r="AL8" s="90">
        <f>AJ8+AG8+AD8+AA8+X8+U8+R8+J8+AK8</f>
        <v>20600</v>
      </c>
      <c r="AM8" s="86">
        <f>SUM(AL8:AL9)</f>
        <v>20600</v>
      </c>
      <c r="AN8" s="86">
        <f>(M8*N8)+AK8</f>
        <v>1100</v>
      </c>
      <c r="AO8" s="54">
        <v>3300</v>
      </c>
      <c r="AP8" s="86">
        <f>AL8-AN8</f>
        <v>19500</v>
      </c>
      <c r="AQ8" s="54" t="s">
        <v>113</v>
      </c>
      <c r="AR8" s="54"/>
      <c r="AS8" s="55"/>
      <c r="AT8" s="54">
        <v>13750</v>
      </c>
      <c r="AU8" s="54">
        <v>6850</v>
      </c>
      <c r="AV8" s="54"/>
    </row>
    <row r="9" spans="1:67" s="67" customFormat="1" ht="195" customHeight="1" x14ac:dyDescent="0.25">
      <c r="A9" s="45" t="s">
        <v>217</v>
      </c>
      <c r="B9" s="60" t="s">
        <v>201</v>
      </c>
      <c r="C9" s="60" t="s">
        <v>202</v>
      </c>
      <c r="D9" s="91" t="s">
        <v>203</v>
      </c>
      <c r="E9" s="45" t="s">
        <v>204</v>
      </c>
      <c r="F9" s="47" t="s">
        <v>479</v>
      </c>
      <c r="G9" s="92"/>
      <c r="H9" s="50"/>
      <c r="I9" s="50"/>
      <c r="J9" s="49">
        <f t="shared" ref="J9:J13" si="7">G9*H9*I9</f>
        <v>0</v>
      </c>
      <c r="K9" s="86"/>
      <c r="L9" s="54"/>
      <c r="M9" s="50"/>
      <c r="N9" s="50"/>
      <c r="O9" s="50"/>
      <c r="P9" s="50"/>
      <c r="Q9" s="50"/>
      <c r="R9" s="93">
        <f t="shared" ref="R9:R13" si="8">(K9*L9*M9*N9)+(K9*P9)+(K9*L9*O9)+(K9*L9*Q9)</f>
        <v>0</v>
      </c>
      <c r="S9" s="52"/>
      <c r="T9" s="52"/>
      <c r="U9" s="51">
        <f t="shared" ref="U9:U13" si="9">S9*T9</f>
        <v>0</v>
      </c>
      <c r="V9" s="52"/>
      <c r="W9" s="52"/>
      <c r="X9" s="51">
        <f t="shared" ref="X9:X13" si="10">V9*W9</f>
        <v>0</v>
      </c>
      <c r="Y9" s="52"/>
      <c r="Z9" s="52"/>
      <c r="AA9" s="51">
        <f t="shared" ref="AA9:AA13" si="11">Y9*Z9</f>
        <v>0</v>
      </c>
      <c r="AB9" s="52"/>
      <c r="AC9" s="52"/>
      <c r="AD9" s="51">
        <f t="shared" ref="AD9:AD13" si="12">AB9*AC9</f>
        <v>0</v>
      </c>
      <c r="AE9" s="52"/>
      <c r="AF9" s="52"/>
      <c r="AG9" s="51">
        <f t="shared" ref="AG9:AG13" si="13">AE9*AF9</f>
        <v>0</v>
      </c>
      <c r="AH9" s="52"/>
      <c r="AI9" s="52"/>
      <c r="AJ9" s="51">
        <f t="shared" ref="AJ9:AJ13" si="14">AH9+AI9</f>
        <v>0</v>
      </c>
      <c r="AK9" s="51"/>
      <c r="AL9" s="53">
        <f t="shared" ref="AL9:AL13" si="15">AJ9+AG9+AD9+AA9+X9+U9+R9+J9+AK9</f>
        <v>0</v>
      </c>
      <c r="AM9" s="86">
        <f>SUM(AL9:AL10)</f>
        <v>0</v>
      </c>
      <c r="AN9" s="54"/>
      <c r="AO9" s="54"/>
      <c r="AP9" s="54"/>
      <c r="AQ9" s="54"/>
      <c r="AR9" s="54"/>
      <c r="AS9" s="55"/>
      <c r="AT9" s="54"/>
      <c r="AU9" s="54"/>
      <c r="AV9" s="54"/>
    </row>
    <row r="10" spans="1:67" s="56" customFormat="1" ht="167.25" customHeight="1" x14ac:dyDescent="0.25">
      <c r="A10" s="45" t="s">
        <v>218</v>
      </c>
      <c r="B10" s="60" t="s">
        <v>205</v>
      </c>
      <c r="C10" s="60" t="s">
        <v>202</v>
      </c>
      <c r="D10" s="60" t="s">
        <v>206</v>
      </c>
      <c r="E10" s="45" t="s">
        <v>207</v>
      </c>
      <c r="F10" s="47" t="s">
        <v>504</v>
      </c>
      <c r="G10" s="48"/>
      <c r="H10" s="48"/>
      <c r="I10" s="48"/>
      <c r="J10" s="49">
        <f t="shared" si="7"/>
        <v>0</v>
      </c>
      <c r="K10" s="48"/>
      <c r="L10" s="48"/>
      <c r="M10" s="48"/>
      <c r="N10" s="48"/>
      <c r="O10" s="48"/>
      <c r="P10" s="48"/>
      <c r="Q10" s="50"/>
      <c r="R10" s="93">
        <f t="shared" si="8"/>
        <v>0</v>
      </c>
      <c r="S10" s="52"/>
      <c r="T10" s="52"/>
      <c r="U10" s="51">
        <f t="shared" si="9"/>
        <v>0</v>
      </c>
      <c r="V10" s="52"/>
      <c r="W10" s="52"/>
      <c r="X10" s="51">
        <f t="shared" si="10"/>
        <v>0</v>
      </c>
      <c r="Y10" s="52"/>
      <c r="Z10" s="52"/>
      <c r="AA10" s="51">
        <f t="shared" si="11"/>
        <v>0</v>
      </c>
      <c r="AB10" s="52"/>
      <c r="AC10" s="52"/>
      <c r="AD10" s="51">
        <f t="shared" si="12"/>
        <v>0</v>
      </c>
      <c r="AE10" s="52"/>
      <c r="AF10" s="52"/>
      <c r="AG10" s="51">
        <f t="shared" si="13"/>
        <v>0</v>
      </c>
      <c r="AH10" s="52"/>
      <c r="AI10" s="52"/>
      <c r="AJ10" s="51">
        <f t="shared" si="14"/>
        <v>0</v>
      </c>
      <c r="AK10" s="51"/>
      <c r="AL10" s="53">
        <f t="shared" si="15"/>
        <v>0</v>
      </c>
      <c r="AM10" s="54"/>
      <c r="AN10" s="54"/>
      <c r="AO10" s="54"/>
      <c r="AP10" s="54"/>
      <c r="AQ10" s="54"/>
      <c r="AR10" s="54"/>
      <c r="AS10" s="55"/>
      <c r="AT10" s="54"/>
      <c r="AU10" s="54"/>
      <c r="AV10" s="54"/>
    </row>
    <row r="11" spans="1:67" s="63" customFormat="1" ht="186" customHeight="1" x14ac:dyDescent="0.25">
      <c r="A11" s="45" t="s">
        <v>219</v>
      </c>
      <c r="B11" s="60" t="s">
        <v>208</v>
      </c>
      <c r="C11" s="45" t="s">
        <v>202</v>
      </c>
      <c r="D11" s="60" t="s">
        <v>209</v>
      </c>
      <c r="E11" s="45" t="s">
        <v>210</v>
      </c>
      <c r="F11" s="47" t="s">
        <v>479</v>
      </c>
      <c r="G11" s="92"/>
      <c r="H11" s="50"/>
      <c r="I11" s="50"/>
      <c r="J11" s="49">
        <f t="shared" si="7"/>
        <v>0</v>
      </c>
      <c r="K11" s="86"/>
      <c r="L11" s="54"/>
      <c r="M11" s="50"/>
      <c r="N11" s="50"/>
      <c r="O11" s="50"/>
      <c r="P11" s="50"/>
      <c r="Q11" s="50"/>
      <c r="R11" s="93">
        <f t="shared" si="8"/>
        <v>0</v>
      </c>
      <c r="S11" s="52"/>
      <c r="T11" s="52"/>
      <c r="U11" s="51">
        <f t="shared" si="9"/>
        <v>0</v>
      </c>
      <c r="V11" s="52"/>
      <c r="W11" s="52"/>
      <c r="X11" s="51">
        <f t="shared" si="10"/>
        <v>0</v>
      </c>
      <c r="Y11" s="52"/>
      <c r="Z11" s="52"/>
      <c r="AA11" s="51">
        <f t="shared" si="11"/>
        <v>0</v>
      </c>
      <c r="AB11" s="52"/>
      <c r="AC11" s="52"/>
      <c r="AD11" s="51">
        <f t="shared" si="12"/>
        <v>0</v>
      </c>
      <c r="AE11" s="52"/>
      <c r="AF11" s="52"/>
      <c r="AG11" s="51">
        <f t="shared" si="13"/>
        <v>0</v>
      </c>
      <c r="AH11" s="52"/>
      <c r="AI11" s="52"/>
      <c r="AJ11" s="51">
        <f t="shared" si="14"/>
        <v>0</v>
      </c>
      <c r="AK11" s="51"/>
      <c r="AL11" s="53">
        <f t="shared" si="15"/>
        <v>0</v>
      </c>
      <c r="AM11" s="86">
        <f>SUM(AL11:AL13)</f>
        <v>0</v>
      </c>
      <c r="AN11" s="54"/>
      <c r="AO11" s="54"/>
      <c r="AP11" s="54"/>
      <c r="AQ11" s="54"/>
      <c r="AR11" s="54"/>
      <c r="AS11" s="55"/>
      <c r="AT11" s="54"/>
      <c r="AU11" s="54"/>
      <c r="AV11" s="54"/>
    </row>
    <row r="12" spans="1:67" s="63" customFormat="1" ht="208.5" customHeight="1" x14ac:dyDescent="0.25">
      <c r="A12" s="45" t="s">
        <v>220</v>
      </c>
      <c r="B12" s="60" t="s">
        <v>211</v>
      </c>
      <c r="C12" s="45" t="s">
        <v>202</v>
      </c>
      <c r="D12" s="60" t="s">
        <v>212</v>
      </c>
      <c r="E12" s="45" t="s">
        <v>213</v>
      </c>
      <c r="F12" s="47" t="s">
        <v>505</v>
      </c>
      <c r="G12" s="92"/>
      <c r="H12" s="50"/>
      <c r="I12" s="50"/>
      <c r="J12" s="49">
        <f t="shared" si="7"/>
        <v>0</v>
      </c>
      <c r="K12" s="86"/>
      <c r="L12" s="54"/>
      <c r="M12" s="50"/>
      <c r="N12" s="50"/>
      <c r="O12" s="50"/>
      <c r="P12" s="50"/>
      <c r="Q12" s="50"/>
      <c r="R12" s="93">
        <f t="shared" si="8"/>
        <v>0</v>
      </c>
      <c r="S12" s="52"/>
      <c r="T12" s="52"/>
      <c r="U12" s="51">
        <f t="shared" si="9"/>
        <v>0</v>
      </c>
      <c r="V12" s="52"/>
      <c r="W12" s="52"/>
      <c r="X12" s="51">
        <f t="shared" si="10"/>
        <v>0</v>
      </c>
      <c r="Y12" s="52"/>
      <c r="Z12" s="52"/>
      <c r="AA12" s="51">
        <f t="shared" si="11"/>
        <v>0</v>
      </c>
      <c r="AB12" s="52"/>
      <c r="AC12" s="52"/>
      <c r="AD12" s="51">
        <f t="shared" si="12"/>
        <v>0</v>
      </c>
      <c r="AE12" s="52"/>
      <c r="AF12" s="52"/>
      <c r="AG12" s="51">
        <f t="shared" si="13"/>
        <v>0</v>
      </c>
      <c r="AH12" s="52"/>
      <c r="AI12" s="52"/>
      <c r="AJ12" s="51">
        <f t="shared" si="14"/>
        <v>0</v>
      </c>
      <c r="AK12" s="51"/>
      <c r="AL12" s="53">
        <f t="shared" si="15"/>
        <v>0</v>
      </c>
      <c r="AM12" s="54"/>
      <c r="AN12" s="54"/>
      <c r="AO12" s="54"/>
      <c r="AP12" s="54"/>
      <c r="AQ12" s="54"/>
      <c r="AR12" s="54"/>
      <c r="AS12" s="55"/>
      <c r="AT12" s="54"/>
      <c r="AU12" s="54"/>
      <c r="AV12" s="54"/>
    </row>
    <row r="13" spans="1:67" s="63" customFormat="1" ht="189.75" customHeight="1" x14ac:dyDescent="0.25">
      <c r="A13" s="45" t="s">
        <v>221</v>
      </c>
      <c r="B13" s="60" t="s">
        <v>214</v>
      </c>
      <c r="C13" s="45" t="s">
        <v>202</v>
      </c>
      <c r="D13" s="60" t="s">
        <v>215</v>
      </c>
      <c r="E13" s="60" t="s">
        <v>216</v>
      </c>
      <c r="F13" s="94" t="s">
        <v>506</v>
      </c>
      <c r="G13" s="92"/>
      <c r="H13" s="50"/>
      <c r="I13" s="50"/>
      <c r="J13" s="49">
        <f t="shared" si="7"/>
        <v>0</v>
      </c>
      <c r="K13" s="86"/>
      <c r="L13" s="54"/>
      <c r="M13" s="50"/>
      <c r="N13" s="50"/>
      <c r="O13" s="50"/>
      <c r="P13" s="50"/>
      <c r="Q13" s="50"/>
      <c r="R13" s="93">
        <f t="shared" si="8"/>
        <v>0</v>
      </c>
      <c r="S13" s="52"/>
      <c r="T13" s="52"/>
      <c r="U13" s="51">
        <f t="shared" si="9"/>
        <v>0</v>
      </c>
      <c r="V13" s="52"/>
      <c r="W13" s="52"/>
      <c r="X13" s="51">
        <f t="shared" si="10"/>
        <v>0</v>
      </c>
      <c r="Y13" s="52"/>
      <c r="Z13" s="52"/>
      <c r="AA13" s="51">
        <f t="shared" si="11"/>
        <v>0</v>
      </c>
      <c r="AB13" s="52"/>
      <c r="AC13" s="52"/>
      <c r="AD13" s="51">
        <f t="shared" si="12"/>
        <v>0</v>
      </c>
      <c r="AE13" s="52"/>
      <c r="AF13" s="52"/>
      <c r="AG13" s="51">
        <f t="shared" si="13"/>
        <v>0</v>
      </c>
      <c r="AH13" s="52"/>
      <c r="AI13" s="52"/>
      <c r="AJ13" s="51">
        <f t="shared" si="14"/>
        <v>0</v>
      </c>
      <c r="AK13" s="51"/>
      <c r="AL13" s="53">
        <f t="shared" si="15"/>
        <v>0</v>
      </c>
      <c r="AM13" s="54"/>
      <c r="AN13" s="54"/>
      <c r="AO13" s="54"/>
      <c r="AP13" s="54"/>
      <c r="AQ13" s="54"/>
      <c r="AR13" s="54"/>
      <c r="AS13" s="55"/>
      <c r="AT13" s="54"/>
      <c r="AU13" s="54"/>
      <c r="AV13" s="54"/>
    </row>
    <row r="14" spans="1:67" s="72" customFormat="1" ht="12.75" customHeight="1" x14ac:dyDescent="0.25">
      <c r="A14" s="69" t="s">
        <v>50</v>
      </c>
      <c r="B14" s="69"/>
      <c r="C14" s="69"/>
      <c r="D14" s="69"/>
      <c r="E14" s="69"/>
      <c r="F14" s="69"/>
      <c r="G14" s="70"/>
      <c r="H14" s="71"/>
      <c r="I14" s="71"/>
      <c r="J14" s="70">
        <f t="shared" ref="J14:AP14" si="16">SUM(J9:J13)</f>
        <v>0</v>
      </c>
      <c r="K14" s="70">
        <f t="shared" si="16"/>
        <v>0</v>
      </c>
      <c r="L14" s="70">
        <f t="shared" si="16"/>
        <v>0</v>
      </c>
      <c r="M14" s="70">
        <f t="shared" si="16"/>
        <v>0</v>
      </c>
      <c r="N14" s="70">
        <f t="shared" si="16"/>
        <v>0</v>
      </c>
      <c r="O14" s="70">
        <f t="shared" si="16"/>
        <v>0</v>
      </c>
      <c r="P14" s="70">
        <f t="shared" si="16"/>
        <v>0</v>
      </c>
      <c r="Q14" s="70">
        <f t="shared" si="16"/>
        <v>0</v>
      </c>
      <c r="R14" s="70">
        <f t="shared" si="16"/>
        <v>0</v>
      </c>
      <c r="S14" s="70">
        <f t="shared" si="16"/>
        <v>0</v>
      </c>
      <c r="T14" s="70">
        <f t="shared" si="16"/>
        <v>0</v>
      </c>
      <c r="U14" s="70">
        <f t="shared" si="16"/>
        <v>0</v>
      </c>
      <c r="V14" s="70">
        <f t="shared" si="16"/>
        <v>0</v>
      </c>
      <c r="W14" s="70">
        <f t="shared" si="16"/>
        <v>0</v>
      </c>
      <c r="X14" s="70">
        <f t="shared" si="16"/>
        <v>0</v>
      </c>
      <c r="Y14" s="70">
        <f t="shared" si="16"/>
        <v>0</v>
      </c>
      <c r="Z14" s="70">
        <f t="shared" si="16"/>
        <v>0</v>
      </c>
      <c r="AA14" s="70">
        <f t="shared" si="16"/>
        <v>0</v>
      </c>
      <c r="AB14" s="70">
        <f t="shared" si="16"/>
        <v>0</v>
      </c>
      <c r="AC14" s="70">
        <f t="shared" si="16"/>
        <v>0</v>
      </c>
      <c r="AD14" s="70">
        <f t="shared" si="16"/>
        <v>0</v>
      </c>
      <c r="AE14" s="70">
        <f t="shared" si="16"/>
        <v>0</v>
      </c>
      <c r="AF14" s="70">
        <f t="shared" si="16"/>
        <v>0</v>
      </c>
      <c r="AG14" s="70">
        <f t="shared" si="16"/>
        <v>0</v>
      </c>
      <c r="AH14" s="70">
        <f t="shared" si="16"/>
        <v>0</v>
      </c>
      <c r="AI14" s="70">
        <f t="shared" si="16"/>
        <v>0</v>
      </c>
      <c r="AJ14" s="70">
        <f t="shared" si="16"/>
        <v>0</v>
      </c>
      <c r="AK14" s="70">
        <f t="shared" si="16"/>
        <v>0</v>
      </c>
      <c r="AL14" s="70">
        <f t="shared" si="16"/>
        <v>0</v>
      </c>
      <c r="AM14" s="70">
        <f t="shared" si="16"/>
        <v>0</v>
      </c>
      <c r="AN14" s="70">
        <f t="shared" si="16"/>
        <v>0</v>
      </c>
      <c r="AO14" s="70">
        <f t="shared" si="16"/>
        <v>0</v>
      </c>
      <c r="AP14" s="70">
        <f t="shared" si="16"/>
        <v>0</v>
      </c>
      <c r="AQ14" s="70"/>
      <c r="AR14" s="70">
        <f>SUM(AR9:AR13)</f>
        <v>0</v>
      </c>
      <c r="AS14" s="70"/>
      <c r="AT14" s="70">
        <f>SUM(AT9:AT13)</f>
        <v>0</v>
      </c>
      <c r="AU14" s="70">
        <f>SUM(AU9:AU13)</f>
        <v>0</v>
      </c>
      <c r="AV14" s="70">
        <f>SUM(AV9:AV13)</f>
        <v>0</v>
      </c>
    </row>
    <row r="15" spans="1:67" s="65" customFormat="1" ht="20.25" customHeight="1" x14ac:dyDescent="0.25">
      <c r="A15" s="232" t="s">
        <v>289</v>
      </c>
      <c r="B15" s="233"/>
      <c r="C15" s="232" t="s">
        <v>290</v>
      </c>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3"/>
    </row>
    <row r="16" spans="1:67" s="63" customFormat="1" ht="189.75" customHeight="1" x14ac:dyDescent="0.25">
      <c r="A16" s="45" t="s">
        <v>291</v>
      </c>
      <c r="B16" s="60" t="s">
        <v>293</v>
      </c>
      <c r="C16" s="45" t="s">
        <v>110</v>
      </c>
      <c r="D16" s="60"/>
      <c r="E16" s="60" t="s">
        <v>296</v>
      </c>
      <c r="F16" s="47" t="s">
        <v>479</v>
      </c>
      <c r="G16" s="92"/>
      <c r="H16" s="50"/>
      <c r="I16" s="50"/>
      <c r="J16" s="49"/>
      <c r="K16" s="86"/>
      <c r="L16" s="54"/>
      <c r="M16" s="50"/>
      <c r="N16" s="50"/>
      <c r="O16" s="50"/>
      <c r="P16" s="50"/>
      <c r="Q16" s="50"/>
      <c r="R16" s="93"/>
      <c r="S16" s="52"/>
      <c r="T16" s="52"/>
      <c r="U16" s="51"/>
      <c r="V16" s="52"/>
      <c r="W16" s="52"/>
      <c r="X16" s="51"/>
      <c r="Y16" s="52"/>
      <c r="Z16" s="52"/>
      <c r="AA16" s="51"/>
      <c r="AB16" s="52"/>
      <c r="AC16" s="52"/>
      <c r="AD16" s="51"/>
      <c r="AE16" s="52"/>
      <c r="AF16" s="52"/>
      <c r="AG16" s="51"/>
      <c r="AH16" s="52"/>
      <c r="AI16" s="52"/>
      <c r="AJ16" s="51"/>
      <c r="AK16" s="51"/>
      <c r="AL16" s="53"/>
      <c r="AM16" s="54"/>
      <c r="AN16" s="54"/>
      <c r="AO16" s="54"/>
      <c r="AP16" s="54"/>
      <c r="AQ16" s="54"/>
      <c r="AR16" s="54"/>
      <c r="AS16" s="55"/>
      <c r="AT16" s="54"/>
      <c r="AU16" s="54"/>
      <c r="AV16" s="54"/>
    </row>
    <row r="17" spans="1:48" s="63" customFormat="1" ht="189.75" customHeight="1" x14ac:dyDescent="0.25">
      <c r="A17" s="45" t="s">
        <v>292</v>
      </c>
      <c r="B17" s="60" t="s">
        <v>294</v>
      </c>
      <c r="C17" s="45" t="s">
        <v>110</v>
      </c>
      <c r="D17" s="60"/>
      <c r="E17" s="60" t="s">
        <v>295</v>
      </c>
      <c r="F17" s="47" t="s">
        <v>479</v>
      </c>
      <c r="G17" s="92"/>
      <c r="H17" s="50"/>
      <c r="I17" s="50"/>
      <c r="J17" s="49"/>
      <c r="K17" s="86"/>
      <c r="L17" s="54"/>
      <c r="M17" s="50"/>
      <c r="N17" s="50"/>
      <c r="O17" s="50"/>
      <c r="P17" s="50"/>
      <c r="Q17" s="50"/>
      <c r="R17" s="93"/>
      <c r="S17" s="52"/>
      <c r="T17" s="52"/>
      <c r="U17" s="51"/>
      <c r="V17" s="52"/>
      <c r="W17" s="52"/>
      <c r="X17" s="51"/>
      <c r="Y17" s="52"/>
      <c r="Z17" s="52"/>
      <c r="AA17" s="51"/>
      <c r="AB17" s="52"/>
      <c r="AC17" s="52"/>
      <c r="AD17" s="51"/>
      <c r="AE17" s="52"/>
      <c r="AF17" s="52"/>
      <c r="AG17" s="51"/>
      <c r="AH17" s="52"/>
      <c r="AI17" s="52"/>
      <c r="AJ17" s="51"/>
      <c r="AK17" s="51"/>
      <c r="AL17" s="53"/>
      <c r="AM17" s="54"/>
      <c r="AN17" s="54"/>
      <c r="AO17" s="54"/>
      <c r="AP17" s="54"/>
      <c r="AQ17" s="54"/>
      <c r="AR17" s="54"/>
      <c r="AS17" s="55"/>
      <c r="AT17" s="54"/>
      <c r="AU17" s="54"/>
      <c r="AV17" s="54"/>
    </row>
    <row r="18" spans="1:48" s="65" customFormat="1" ht="20.25" customHeight="1" x14ac:dyDescent="0.25">
      <c r="A18" s="232" t="s">
        <v>298</v>
      </c>
      <c r="B18" s="233"/>
      <c r="C18" s="232" t="s">
        <v>297</v>
      </c>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3"/>
    </row>
    <row r="19" spans="1:48" s="63" customFormat="1" ht="189.75" customHeight="1" x14ac:dyDescent="0.25">
      <c r="A19" s="45" t="s">
        <v>560</v>
      </c>
      <c r="B19" s="60" t="s">
        <v>299</v>
      </c>
      <c r="C19" s="45" t="s">
        <v>559</v>
      </c>
      <c r="D19" s="60" t="s">
        <v>300</v>
      </c>
      <c r="E19" s="60" t="s">
        <v>561</v>
      </c>
      <c r="F19" s="47" t="s">
        <v>562</v>
      </c>
      <c r="G19" s="92"/>
      <c r="H19" s="50"/>
      <c r="I19" s="50"/>
      <c r="J19" s="49"/>
      <c r="K19" s="86"/>
      <c r="L19" s="54"/>
      <c r="M19" s="50"/>
      <c r="N19" s="50"/>
      <c r="O19" s="50"/>
      <c r="P19" s="50"/>
      <c r="Q19" s="50"/>
      <c r="R19" s="93"/>
      <c r="S19" s="52"/>
      <c r="T19" s="52"/>
      <c r="U19" s="51"/>
      <c r="V19" s="52"/>
      <c r="W19" s="52"/>
      <c r="X19" s="51"/>
      <c r="Y19" s="52"/>
      <c r="Z19" s="52"/>
      <c r="AA19" s="51"/>
      <c r="AB19" s="52"/>
      <c r="AC19" s="52"/>
      <c r="AD19" s="51"/>
      <c r="AE19" s="52"/>
      <c r="AF19" s="52"/>
      <c r="AG19" s="51"/>
      <c r="AH19" s="52"/>
      <c r="AI19" s="52"/>
      <c r="AJ19" s="51"/>
      <c r="AK19" s="51"/>
      <c r="AL19" s="53"/>
      <c r="AM19" s="54"/>
      <c r="AN19" s="54"/>
      <c r="AO19" s="54"/>
      <c r="AP19" s="121">
        <v>70000</v>
      </c>
      <c r="AQ19" s="54" t="s">
        <v>460</v>
      </c>
      <c r="AR19" s="54"/>
      <c r="AS19" s="55"/>
      <c r="AT19" s="54"/>
      <c r="AU19" s="54"/>
      <c r="AV19" s="54"/>
    </row>
  </sheetData>
  <mergeCells count="36">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15:B15"/>
    <mergeCell ref="C15:AV15"/>
    <mergeCell ref="A18:B18"/>
    <mergeCell ref="C18:AV18"/>
    <mergeCell ref="AQ3:AQ4"/>
    <mergeCell ref="A6:B6"/>
    <mergeCell ref="C6:AV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3"/>
  <sheetViews>
    <sheetView workbookViewId="0">
      <selection activeCell="E21" sqref="E21"/>
    </sheetView>
  </sheetViews>
  <sheetFormatPr defaultColWidth="9.140625" defaultRowHeight="12.75" x14ac:dyDescent="0.25"/>
  <cols>
    <col min="1" max="1" width="5.28515625" style="111" customWidth="1"/>
    <col min="2" max="2" width="27.42578125" style="99" customWidth="1"/>
    <col min="3" max="3" width="16.85546875" style="111" customWidth="1"/>
    <col min="4" max="4" width="22.85546875" style="112" customWidth="1"/>
    <col min="5" max="5" width="26.28515625" style="113" customWidth="1"/>
    <col min="6" max="6" width="17.85546875" style="114" customWidth="1"/>
    <col min="7" max="7" width="12.28515625" style="104" customWidth="1"/>
    <col min="8" max="8" width="10" style="72" customWidth="1"/>
    <col min="9" max="9" width="10.140625" style="72" customWidth="1"/>
    <col min="10" max="10" width="11.140625" style="105" customWidth="1"/>
    <col min="11" max="11" width="9.7109375" style="104" customWidth="1"/>
    <col min="12" max="12" width="7.5703125" style="106" customWidth="1"/>
    <col min="13" max="13" width="10" style="106" customWidth="1"/>
    <col min="14" max="14" width="11" style="106" customWidth="1"/>
    <col min="15" max="15" width="14.42578125" style="106" customWidth="1"/>
    <col min="16" max="16" width="9.42578125" style="106" customWidth="1"/>
    <col min="17" max="17" width="10.7109375" style="106" customWidth="1"/>
    <col min="18" max="18" width="10.7109375" style="105" customWidth="1"/>
    <col min="19" max="19" width="6" style="107" customWidth="1"/>
    <col min="20" max="20" width="8" style="107" customWidth="1"/>
    <col min="21" max="21" width="8.140625" style="105" customWidth="1"/>
    <col min="22" max="22" width="5.7109375" style="107" customWidth="1"/>
    <col min="23" max="23" width="8" style="107" customWidth="1"/>
    <col min="24" max="24" width="10.28515625" style="105" customWidth="1"/>
    <col min="25" max="25" width="7.28515625" style="107" customWidth="1"/>
    <col min="26" max="26" width="9.28515625" style="107" customWidth="1"/>
    <col min="27" max="27" width="9.28515625" style="108" customWidth="1"/>
    <col min="28" max="28" width="6.85546875" style="107" customWidth="1"/>
    <col min="29" max="29" width="11" style="107" customWidth="1"/>
    <col min="30" max="30" width="10.7109375" style="108" customWidth="1"/>
    <col min="31" max="31" width="8.28515625" style="107" customWidth="1"/>
    <col min="32" max="32" width="10.28515625" style="107" customWidth="1"/>
    <col min="33" max="33" width="8.28515625" style="105" customWidth="1"/>
    <col min="34" max="34" width="15.28515625" style="107" customWidth="1"/>
    <col min="35" max="35" width="12.5703125" style="107" customWidth="1"/>
    <col min="36" max="37" width="11.85546875" style="105" customWidth="1"/>
    <col min="38" max="38" width="10.5703125" style="109" customWidth="1"/>
    <col min="39" max="39" width="10.5703125" style="110" customWidth="1"/>
    <col min="40" max="40" width="10.7109375" style="107" customWidth="1"/>
    <col min="41" max="41" width="10.140625" style="107" customWidth="1"/>
    <col min="42" max="43" width="9" style="107" customWidth="1"/>
    <col min="44" max="44" width="12.28515625" style="104" customWidth="1"/>
    <col min="45" max="45" width="1.7109375" style="112" customWidth="1"/>
    <col min="46" max="46" width="10.7109375" style="107" customWidth="1"/>
    <col min="47" max="47" width="10.140625" style="107" customWidth="1"/>
    <col min="48" max="16384" width="9.140625" style="114"/>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47" t="s">
        <v>2</v>
      </c>
      <c r="AI1" s="348"/>
      <c r="AJ1" s="349"/>
      <c r="AK1" s="356" t="s">
        <v>3</v>
      </c>
      <c r="AL1" s="359" t="s">
        <v>4</v>
      </c>
      <c r="AM1" s="362" t="s">
        <v>5</v>
      </c>
      <c r="AN1" s="340" t="s">
        <v>6</v>
      </c>
      <c r="AO1" s="346"/>
      <c r="AP1" s="346"/>
      <c r="AQ1" s="346"/>
      <c r="AR1" s="341"/>
      <c r="AS1" s="74"/>
      <c r="AT1" s="340" t="s">
        <v>7</v>
      </c>
      <c r="AU1" s="346"/>
      <c r="AV1" s="34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40" t="s">
        <v>16</v>
      </c>
      <c r="T2" s="346"/>
      <c r="U2" s="346"/>
      <c r="V2" s="346"/>
      <c r="W2" s="346"/>
      <c r="X2" s="341"/>
      <c r="Y2" s="340" t="s">
        <v>17</v>
      </c>
      <c r="Z2" s="346"/>
      <c r="AA2" s="346"/>
      <c r="AB2" s="346"/>
      <c r="AC2" s="346"/>
      <c r="AD2" s="341"/>
      <c r="AE2" s="347" t="s">
        <v>18</v>
      </c>
      <c r="AF2" s="348"/>
      <c r="AG2" s="349"/>
      <c r="AH2" s="353"/>
      <c r="AI2" s="354"/>
      <c r="AJ2" s="355"/>
      <c r="AK2" s="357"/>
      <c r="AL2" s="360"/>
      <c r="AM2" s="363"/>
      <c r="AN2" s="340" t="s">
        <v>19</v>
      </c>
      <c r="AO2" s="341"/>
      <c r="AP2" s="342" t="s">
        <v>20</v>
      </c>
      <c r="AQ2" s="342"/>
      <c r="AR2" s="343" t="s">
        <v>21</v>
      </c>
      <c r="AS2" s="76"/>
      <c r="AT2" s="95"/>
      <c r="AU2" s="95"/>
      <c r="AV2" s="95"/>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40" t="s">
        <v>22</v>
      </c>
      <c r="T3" s="346"/>
      <c r="U3" s="341"/>
      <c r="V3" s="340" t="s">
        <v>23</v>
      </c>
      <c r="W3" s="346"/>
      <c r="X3" s="341"/>
      <c r="Y3" s="340" t="s">
        <v>24</v>
      </c>
      <c r="Z3" s="346"/>
      <c r="AA3" s="341"/>
      <c r="AB3" s="340" t="s">
        <v>25</v>
      </c>
      <c r="AC3" s="346"/>
      <c r="AD3" s="341"/>
      <c r="AE3" s="350"/>
      <c r="AF3" s="351"/>
      <c r="AG3" s="352"/>
      <c r="AH3" s="350"/>
      <c r="AI3" s="351"/>
      <c r="AJ3" s="352"/>
      <c r="AK3" s="357"/>
      <c r="AL3" s="360"/>
      <c r="AM3" s="363"/>
      <c r="AN3" s="343" t="s">
        <v>26</v>
      </c>
      <c r="AO3" s="343" t="s">
        <v>27</v>
      </c>
      <c r="AP3" s="343" t="s">
        <v>28</v>
      </c>
      <c r="AQ3" s="343" t="s">
        <v>29</v>
      </c>
      <c r="AR3" s="344"/>
      <c r="AS3" s="78"/>
      <c r="AT3" s="95"/>
      <c r="AU3" s="95"/>
      <c r="AV3" s="95"/>
    </row>
    <row r="4" spans="1:67" s="77" customFormat="1" ht="102" customHeight="1" x14ac:dyDescent="0.25">
      <c r="A4" s="296"/>
      <c r="B4" s="296"/>
      <c r="C4" s="296"/>
      <c r="D4" s="322"/>
      <c r="E4" s="296"/>
      <c r="F4" s="296"/>
      <c r="G4" s="95" t="s">
        <v>30</v>
      </c>
      <c r="H4" s="80" t="s">
        <v>31</v>
      </c>
      <c r="I4" s="80" t="s">
        <v>32</v>
      </c>
      <c r="J4" s="81" t="s">
        <v>33</v>
      </c>
      <c r="K4" s="80" t="s">
        <v>34</v>
      </c>
      <c r="L4" s="80" t="s">
        <v>35</v>
      </c>
      <c r="M4" s="80" t="s">
        <v>36</v>
      </c>
      <c r="N4" s="80" t="s">
        <v>37</v>
      </c>
      <c r="O4" s="80" t="s">
        <v>38</v>
      </c>
      <c r="P4" s="80" t="s">
        <v>39</v>
      </c>
      <c r="Q4" s="80" t="s">
        <v>40</v>
      </c>
      <c r="R4" s="96" t="s">
        <v>33</v>
      </c>
      <c r="S4" s="80" t="s">
        <v>41</v>
      </c>
      <c r="T4" s="95" t="s">
        <v>42</v>
      </c>
      <c r="U4" s="96" t="s">
        <v>33</v>
      </c>
      <c r="V4" s="80" t="s">
        <v>41</v>
      </c>
      <c r="W4" s="95" t="s">
        <v>42</v>
      </c>
      <c r="X4" s="96" t="s">
        <v>33</v>
      </c>
      <c r="Y4" s="95" t="s">
        <v>43</v>
      </c>
      <c r="Z4" s="95" t="s">
        <v>44</v>
      </c>
      <c r="AA4" s="96" t="s">
        <v>33</v>
      </c>
      <c r="AB4" s="95" t="s">
        <v>43</v>
      </c>
      <c r="AC4" s="95" t="s">
        <v>44</v>
      </c>
      <c r="AD4" s="96" t="s">
        <v>33</v>
      </c>
      <c r="AE4" s="95" t="s">
        <v>43</v>
      </c>
      <c r="AF4" s="95" t="s">
        <v>44</v>
      </c>
      <c r="AG4" s="96" t="s">
        <v>33</v>
      </c>
      <c r="AH4" s="95" t="s">
        <v>45</v>
      </c>
      <c r="AI4" s="95" t="s">
        <v>46</v>
      </c>
      <c r="AJ4" s="96" t="s">
        <v>33</v>
      </c>
      <c r="AK4" s="358"/>
      <c r="AL4" s="361"/>
      <c r="AM4" s="364"/>
      <c r="AN4" s="345"/>
      <c r="AO4" s="345"/>
      <c r="AP4" s="345"/>
      <c r="AQ4" s="345"/>
      <c r="AR4" s="345"/>
      <c r="AS4" s="78"/>
      <c r="AT4" s="97" t="s">
        <v>47</v>
      </c>
      <c r="AU4" s="97" t="s">
        <v>48</v>
      </c>
      <c r="AV4" s="97"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2" t="s">
        <v>281</v>
      </c>
      <c r="B6" s="233"/>
      <c r="C6" s="337" t="s">
        <v>282</v>
      </c>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9"/>
    </row>
    <row r="7" spans="1:67" s="63" customFormat="1" ht="84" customHeight="1" x14ac:dyDescent="0.25">
      <c r="A7" s="45" t="s">
        <v>311</v>
      </c>
      <c r="B7" s="46" t="s">
        <v>313</v>
      </c>
      <c r="C7" s="45" t="s">
        <v>318</v>
      </c>
      <c r="D7" s="46"/>
      <c r="E7" s="46" t="s">
        <v>320</v>
      </c>
      <c r="F7" s="47" t="s">
        <v>578</v>
      </c>
      <c r="G7" s="85"/>
      <c r="H7" s="50"/>
      <c r="I7" s="50"/>
      <c r="J7" s="49"/>
      <c r="K7" s="86"/>
      <c r="L7" s="54"/>
      <c r="M7" s="50"/>
      <c r="N7" s="50"/>
      <c r="O7" s="50"/>
      <c r="P7" s="50"/>
      <c r="Q7" s="50"/>
      <c r="R7" s="87"/>
      <c r="S7" s="88"/>
      <c r="T7" s="88"/>
      <c r="U7" s="89"/>
      <c r="V7" s="88"/>
      <c r="W7" s="88"/>
      <c r="X7" s="89"/>
      <c r="Y7" s="88"/>
      <c r="Z7" s="88"/>
      <c r="AA7" s="89"/>
      <c r="AB7" s="88"/>
      <c r="AC7" s="88"/>
      <c r="AD7" s="89"/>
      <c r="AE7" s="88"/>
      <c r="AF7" s="88"/>
      <c r="AG7" s="89"/>
      <c r="AH7" s="88"/>
      <c r="AI7" s="88"/>
      <c r="AJ7" s="89"/>
      <c r="AK7" s="89"/>
      <c r="AL7" s="90"/>
      <c r="AM7" s="54"/>
      <c r="AN7" s="54"/>
      <c r="AO7" s="54"/>
      <c r="AP7" s="54"/>
      <c r="AQ7" s="54"/>
      <c r="AR7" s="54"/>
      <c r="AS7" s="55"/>
      <c r="AT7" s="54"/>
      <c r="AU7" s="54"/>
      <c r="AV7" s="54"/>
    </row>
    <row r="8" spans="1:67" s="63" customFormat="1" ht="76.5" x14ac:dyDescent="0.25">
      <c r="A8" s="45" t="s">
        <v>315</v>
      </c>
      <c r="B8" s="46" t="s">
        <v>314</v>
      </c>
      <c r="C8" s="45" t="s">
        <v>318</v>
      </c>
      <c r="D8" s="46"/>
      <c r="E8" s="46" t="s">
        <v>321</v>
      </c>
      <c r="F8" s="47" t="s">
        <v>479</v>
      </c>
      <c r="G8" s="85"/>
      <c r="H8" s="50"/>
      <c r="I8" s="50"/>
      <c r="J8" s="49"/>
      <c r="K8" s="86"/>
      <c r="L8" s="54"/>
      <c r="M8" s="50"/>
      <c r="N8" s="50"/>
      <c r="O8" s="50"/>
      <c r="P8" s="50"/>
      <c r="Q8" s="50"/>
      <c r="R8" s="87"/>
      <c r="S8" s="88"/>
      <c r="T8" s="88"/>
      <c r="U8" s="89"/>
      <c r="V8" s="88"/>
      <c r="W8" s="88"/>
      <c r="X8" s="89"/>
      <c r="Y8" s="88"/>
      <c r="Z8" s="88"/>
      <c r="AA8" s="89"/>
      <c r="AB8" s="88"/>
      <c r="AC8" s="88"/>
      <c r="AD8" s="89"/>
      <c r="AE8" s="88"/>
      <c r="AF8" s="88"/>
      <c r="AG8" s="89"/>
      <c r="AH8" s="88"/>
      <c r="AI8" s="88"/>
      <c r="AJ8" s="89"/>
      <c r="AK8" s="89"/>
      <c r="AL8" s="90"/>
      <c r="AM8" s="54"/>
      <c r="AN8" s="54"/>
      <c r="AO8" s="54"/>
      <c r="AP8" s="54"/>
      <c r="AQ8" s="54"/>
      <c r="AR8" s="54"/>
      <c r="AS8" s="55"/>
      <c r="AT8" s="54"/>
      <c r="AU8" s="54"/>
      <c r="AV8" s="54"/>
    </row>
    <row r="9" spans="1:67" s="63" customFormat="1" ht="209.25" customHeight="1" x14ac:dyDescent="0.25">
      <c r="A9" s="45" t="s">
        <v>278</v>
      </c>
      <c r="B9" s="46" t="s">
        <v>279</v>
      </c>
      <c r="C9" s="45" t="s">
        <v>280</v>
      </c>
      <c r="D9" s="46"/>
      <c r="E9" s="46" t="s">
        <v>322</v>
      </c>
      <c r="F9" s="47" t="s">
        <v>576</v>
      </c>
      <c r="G9" s="85"/>
      <c r="H9" s="50"/>
      <c r="I9" s="50"/>
      <c r="J9" s="49">
        <f t="shared" ref="J9" si="0">G9*H9*I9</f>
        <v>0</v>
      </c>
      <c r="K9" s="86"/>
      <c r="L9" s="54"/>
      <c r="M9" s="50"/>
      <c r="N9" s="50"/>
      <c r="O9" s="50"/>
      <c r="P9" s="50"/>
      <c r="Q9" s="50"/>
      <c r="R9" s="87">
        <f t="shared" ref="R9" si="1">(K9*L9*M9*N9)+(K9*P9)+(K9*L9*O9)+(K9*L9*Q9)</f>
        <v>0</v>
      </c>
      <c r="S9" s="88"/>
      <c r="T9" s="88"/>
      <c r="U9" s="89">
        <f t="shared" ref="U9" si="2">S9*T9</f>
        <v>0</v>
      </c>
      <c r="V9" s="88"/>
      <c r="W9" s="88"/>
      <c r="X9" s="89">
        <f t="shared" ref="X9" si="3">V9*W9</f>
        <v>0</v>
      </c>
      <c r="Y9" s="88"/>
      <c r="Z9" s="88"/>
      <c r="AA9" s="89">
        <f t="shared" ref="AA9" si="4">Y9*Z9</f>
        <v>0</v>
      </c>
      <c r="AB9" s="88"/>
      <c r="AC9" s="88"/>
      <c r="AD9" s="89">
        <f t="shared" ref="AD9" si="5">AB9*AC9</f>
        <v>0</v>
      </c>
      <c r="AE9" s="88"/>
      <c r="AF9" s="88"/>
      <c r="AG9" s="89">
        <f t="shared" ref="AG9" si="6">AE9*AF9</f>
        <v>0</v>
      </c>
      <c r="AH9" s="88"/>
      <c r="AI9" s="88"/>
      <c r="AJ9" s="89">
        <f t="shared" ref="AJ9" si="7">AH9+AI9</f>
        <v>0</v>
      </c>
      <c r="AK9" s="89"/>
      <c r="AL9" s="90">
        <f t="shared" ref="AL9" si="8">AJ9+AG9+AD9+AA9+X9+U9+R9+J9+AK9</f>
        <v>0</v>
      </c>
      <c r="AM9" s="54"/>
      <c r="AN9" s="54"/>
      <c r="AO9" s="54"/>
      <c r="AP9" s="54"/>
      <c r="AQ9" s="54"/>
      <c r="AR9" s="54"/>
      <c r="AS9" s="55"/>
      <c r="AT9" s="54"/>
      <c r="AU9" s="54"/>
      <c r="AV9" s="54"/>
    </row>
    <row r="10" spans="1:67" s="63" customFormat="1" ht="180" customHeight="1" x14ac:dyDescent="0.25">
      <c r="A10" s="45" t="s">
        <v>316</v>
      </c>
      <c r="B10" s="46" t="s">
        <v>317</v>
      </c>
      <c r="C10" s="45" t="s">
        <v>318</v>
      </c>
      <c r="D10" s="46"/>
      <c r="E10" s="46" t="s">
        <v>319</v>
      </c>
      <c r="F10" s="47" t="s">
        <v>479</v>
      </c>
      <c r="G10" s="85"/>
      <c r="H10" s="50"/>
      <c r="I10" s="50"/>
      <c r="J10" s="49"/>
      <c r="K10" s="86"/>
      <c r="L10" s="54"/>
      <c r="M10" s="50"/>
      <c r="N10" s="50"/>
      <c r="O10" s="50"/>
      <c r="P10" s="50"/>
      <c r="Q10" s="50"/>
      <c r="R10" s="87"/>
      <c r="S10" s="88"/>
      <c r="T10" s="88"/>
      <c r="U10" s="89"/>
      <c r="V10" s="88"/>
      <c r="W10" s="88"/>
      <c r="X10" s="89"/>
      <c r="Y10" s="88"/>
      <c r="Z10" s="88"/>
      <c r="AA10" s="89"/>
      <c r="AB10" s="88"/>
      <c r="AC10" s="88"/>
      <c r="AD10" s="89"/>
      <c r="AE10" s="88"/>
      <c r="AF10" s="88"/>
      <c r="AG10" s="89"/>
      <c r="AH10" s="88"/>
      <c r="AI10" s="88"/>
      <c r="AJ10" s="89"/>
      <c r="AK10" s="89"/>
      <c r="AL10" s="90"/>
      <c r="AM10" s="54"/>
      <c r="AN10" s="54"/>
      <c r="AO10" s="54"/>
      <c r="AP10" s="54"/>
      <c r="AQ10" s="54"/>
      <c r="AR10" s="54"/>
      <c r="AS10" s="55"/>
      <c r="AT10" s="54"/>
      <c r="AU10" s="54"/>
      <c r="AV10" s="54"/>
    </row>
    <row r="11" spans="1:67" s="65" customFormat="1" ht="20.25" customHeight="1" x14ac:dyDescent="0.25">
      <c r="A11" s="232" t="s">
        <v>283</v>
      </c>
      <c r="B11" s="233"/>
      <c r="C11" s="337" t="s">
        <v>284</v>
      </c>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9"/>
    </row>
    <row r="12" spans="1:67" s="63" customFormat="1" ht="114.75" x14ac:dyDescent="0.25">
      <c r="A12" s="45" t="s">
        <v>323</v>
      </c>
      <c r="B12" s="46" t="s">
        <v>324</v>
      </c>
      <c r="C12" s="45"/>
      <c r="D12" s="46"/>
      <c r="E12" s="45"/>
      <c r="F12" s="47" t="s">
        <v>579</v>
      </c>
      <c r="G12" s="85"/>
      <c r="H12" s="50"/>
      <c r="I12" s="50"/>
      <c r="J12" s="49"/>
      <c r="K12" s="86"/>
      <c r="L12" s="54"/>
      <c r="M12" s="50"/>
      <c r="N12" s="50"/>
      <c r="O12" s="50"/>
      <c r="P12" s="50"/>
      <c r="Q12" s="50"/>
      <c r="R12" s="87"/>
      <c r="S12" s="88"/>
      <c r="T12" s="88"/>
      <c r="U12" s="89"/>
      <c r="V12" s="88"/>
      <c r="W12" s="88"/>
      <c r="X12" s="89"/>
      <c r="Y12" s="88"/>
      <c r="Z12" s="88"/>
      <c r="AA12" s="89"/>
      <c r="AB12" s="88"/>
      <c r="AC12" s="88"/>
      <c r="AD12" s="89"/>
      <c r="AE12" s="88"/>
      <c r="AF12" s="88"/>
      <c r="AG12" s="89"/>
      <c r="AH12" s="88"/>
      <c r="AI12" s="88"/>
      <c r="AJ12" s="89"/>
      <c r="AK12" s="89"/>
      <c r="AL12" s="90"/>
      <c r="AM12" s="86"/>
      <c r="AN12" s="54"/>
      <c r="AO12" s="54"/>
      <c r="AP12" s="54"/>
      <c r="AQ12" s="54"/>
      <c r="AR12" s="54"/>
      <c r="AS12" s="55"/>
      <c r="AT12" s="54"/>
      <c r="AU12" s="54"/>
      <c r="AV12" s="54"/>
    </row>
    <row r="13" spans="1:67" s="63" customFormat="1" ht="89.25" x14ac:dyDescent="0.25">
      <c r="A13" s="45" t="s">
        <v>312</v>
      </c>
      <c r="B13" s="46" t="s">
        <v>325</v>
      </c>
      <c r="C13" s="45"/>
      <c r="D13" s="46"/>
      <c r="E13" s="45"/>
      <c r="F13" s="47" t="s">
        <v>577</v>
      </c>
      <c r="G13" s="85"/>
      <c r="H13" s="50"/>
      <c r="I13" s="50"/>
      <c r="J13" s="49"/>
      <c r="K13" s="86"/>
      <c r="L13" s="54"/>
      <c r="M13" s="50"/>
      <c r="N13" s="50"/>
      <c r="O13" s="50"/>
      <c r="P13" s="50"/>
      <c r="Q13" s="50"/>
      <c r="R13" s="87"/>
      <c r="S13" s="88"/>
      <c r="T13" s="88"/>
      <c r="U13" s="89"/>
      <c r="V13" s="88"/>
      <c r="W13" s="88"/>
      <c r="X13" s="89"/>
      <c r="Y13" s="88"/>
      <c r="Z13" s="88"/>
      <c r="AA13" s="89"/>
      <c r="AB13" s="88"/>
      <c r="AC13" s="88"/>
      <c r="AD13" s="89"/>
      <c r="AE13" s="88"/>
      <c r="AF13" s="88"/>
      <c r="AG13" s="89"/>
      <c r="AH13" s="88"/>
      <c r="AI13" s="88"/>
      <c r="AJ13" s="89"/>
      <c r="AK13" s="89"/>
      <c r="AL13" s="90"/>
      <c r="AM13" s="86"/>
      <c r="AN13" s="54"/>
      <c r="AO13" s="54"/>
      <c r="AP13" s="54"/>
      <c r="AQ13" s="54"/>
      <c r="AR13" s="54"/>
      <c r="AS13" s="55"/>
      <c r="AT13" s="54"/>
      <c r="AU13" s="54"/>
      <c r="AV13" s="54"/>
    </row>
    <row r="14" spans="1:67" s="63" customFormat="1" ht="114.75" x14ac:dyDescent="0.25">
      <c r="A14" s="45" t="s">
        <v>328</v>
      </c>
      <c r="B14" s="46" t="s">
        <v>326</v>
      </c>
      <c r="C14" s="45"/>
      <c r="D14" s="46"/>
      <c r="E14" s="45"/>
      <c r="F14" s="47" t="s">
        <v>579</v>
      </c>
      <c r="G14" s="85"/>
      <c r="H14" s="50"/>
      <c r="I14" s="50"/>
      <c r="J14" s="49"/>
      <c r="K14" s="86"/>
      <c r="L14" s="54"/>
      <c r="M14" s="50"/>
      <c r="N14" s="50"/>
      <c r="O14" s="50"/>
      <c r="P14" s="50"/>
      <c r="Q14" s="50"/>
      <c r="R14" s="87"/>
      <c r="S14" s="88"/>
      <c r="T14" s="88"/>
      <c r="U14" s="89"/>
      <c r="V14" s="88"/>
      <c r="W14" s="88"/>
      <c r="X14" s="89"/>
      <c r="Y14" s="88"/>
      <c r="Z14" s="88"/>
      <c r="AA14" s="89"/>
      <c r="AB14" s="88"/>
      <c r="AC14" s="88"/>
      <c r="AD14" s="89"/>
      <c r="AE14" s="88"/>
      <c r="AF14" s="88"/>
      <c r="AG14" s="89"/>
      <c r="AH14" s="88"/>
      <c r="AI14" s="88"/>
      <c r="AJ14" s="89"/>
      <c r="AK14" s="89"/>
      <c r="AL14" s="90"/>
      <c r="AM14" s="86"/>
      <c r="AN14" s="54"/>
      <c r="AO14" s="54"/>
      <c r="AP14" s="54"/>
      <c r="AQ14" s="54"/>
      <c r="AR14" s="54"/>
      <c r="AS14" s="55"/>
      <c r="AT14" s="54"/>
      <c r="AU14" s="54"/>
      <c r="AV14" s="54"/>
    </row>
    <row r="15" spans="1:67" s="63" customFormat="1" ht="51" x14ac:dyDescent="0.25">
      <c r="A15" s="45" t="s">
        <v>329</v>
      </c>
      <c r="B15" s="46" t="s">
        <v>327</v>
      </c>
      <c r="C15" s="45"/>
      <c r="D15" s="46"/>
      <c r="E15" s="45"/>
      <c r="F15" s="47" t="s">
        <v>479</v>
      </c>
      <c r="G15" s="85"/>
      <c r="H15" s="50"/>
      <c r="I15" s="50"/>
      <c r="J15" s="49"/>
      <c r="K15" s="86"/>
      <c r="L15" s="54"/>
      <c r="M15" s="50"/>
      <c r="N15" s="50"/>
      <c r="O15" s="50"/>
      <c r="P15" s="50"/>
      <c r="Q15" s="50"/>
      <c r="R15" s="87"/>
      <c r="S15" s="88"/>
      <c r="T15" s="88"/>
      <c r="U15" s="89"/>
      <c r="V15" s="88"/>
      <c r="W15" s="88"/>
      <c r="X15" s="89"/>
      <c r="Y15" s="88"/>
      <c r="Z15" s="88"/>
      <c r="AA15" s="89"/>
      <c r="AB15" s="88"/>
      <c r="AC15" s="88"/>
      <c r="AD15" s="89"/>
      <c r="AE15" s="88"/>
      <c r="AF15" s="88"/>
      <c r="AG15" s="89"/>
      <c r="AH15" s="88"/>
      <c r="AI15" s="88"/>
      <c r="AJ15" s="89"/>
      <c r="AK15" s="89"/>
      <c r="AL15" s="90"/>
      <c r="AM15" s="86"/>
      <c r="AN15" s="54"/>
      <c r="AO15" s="54"/>
      <c r="AP15" s="54"/>
      <c r="AQ15" s="54"/>
      <c r="AR15" s="54"/>
      <c r="AS15" s="55"/>
      <c r="AT15" s="54"/>
      <c r="AU15" s="54"/>
      <c r="AV15" s="54"/>
    </row>
    <row r="16" spans="1:67" s="63" customFormat="1" ht="38.25" x14ac:dyDescent="0.25">
      <c r="A16" s="45" t="s">
        <v>275</v>
      </c>
      <c r="B16" s="46" t="s">
        <v>276</v>
      </c>
      <c r="C16" s="45" t="s">
        <v>268</v>
      </c>
      <c r="D16" s="46" t="s">
        <v>277</v>
      </c>
      <c r="E16" s="45"/>
      <c r="F16" s="47" t="s">
        <v>479</v>
      </c>
      <c r="G16" s="85"/>
      <c r="H16" s="50"/>
      <c r="I16" s="50"/>
      <c r="J16" s="49">
        <f t="shared" ref="J16" si="9">G16*H16*I16</f>
        <v>0</v>
      </c>
      <c r="K16" s="86"/>
      <c r="L16" s="54"/>
      <c r="M16" s="50"/>
      <c r="N16" s="50"/>
      <c r="O16" s="50"/>
      <c r="P16" s="50"/>
      <c r="Q16" s="50"/>
      <c r="R16" s="87">
        <f t="shared" ref="R16" si="10">(K16*L16*M16*N16)+(K16*P16)+(K16*L16*O16)+(K16*L16*Q16)</f>
        <v>0</v>
      </c>
      <c r="S16" s="88"/>
      <c r="T16" s="88"/>
      <c r="U16" s="89">
        <f t="shared" ref="U16" si="11">S16*T16</f>
        <v>0</v>
      </c>
      <c r="V16" s="88"/>
      <c r="W16" s="88"/>
      <c r="X16" s="89">
        <f t="shared" ref="X16" si="12">V16*W16</f>
        <v>0</v>
      </c>
      <c r="Y16" s="88"/>
      <c r="Z16" s="88"/>
      <c r="AA16" s="89">
        <f t="shared" ref="AA16" si="13">Y16*Z16</f>
        <v>0</v>
      </c>
      <c r="AB16" s="88"/>
      <c r="AC16" s="88"/>
      <c r="AD16" s="89">
        <f t="shared" ref="AD16" si="14">AB16*AC16</f>
        <v>0</v>
      </c>
      <c r="AE16" s="88"/>
      <c r="AF16" s="88"/>
      <c r="AG16" s="89">
        <f t="shared" ref="AG16" si="15">AE16*AF16</f>
        <v>0</v>
      </c>
      <c r="AH16" s="88"/>
      <c r="AI16" s="88"/>
      <c r="AJ16" s="89">
        <f t="shared" ref="AJ16" si="16">AH16+AI16</f>
        <v>0</v>
      </c>
      <c r="AK16" s="89"/>
      <c r="AL16" s="90">
        <f t="shared" ref="AL16" si="17">AJ16+AG16+AD16+AA16+X16+U16+R16+J16+AK16</f>
        <v>0</v>
      </c>
      <c r="AM16" s="122"/>
      <c r="AN16" s="54"/>
      <c r="AO16" s="54"/>
      <c r="AP16" s="54"/>
      <c r="AQ16" s="54"/>
      <c r="AR16" s="54"/>
      <c r="AS16" s="55"/>
      <c r="AT16" s="54">
        <v>0</v>
      </c>
      <c r="AU16" s="54">
        <v>0</v>
      </c>
      <c r="AV16" s="54"/>
    </row>
    <row r="17" spans="1:48" s="67" customFormat="1" ht="63.75" x14ac:dyDescent="0.25">
      <c r="A17" s="100" t="s">
        <v>266</v>
      </c>
      <c r="B17" s="46" t="s">
        <v>267</v>
      </c>
      <c r="C17" s="45" t="s">
        <v>268</v>
      </c>
      <c r="D17" s="46" t="s">
        <v>269</v>
      </c>
      <c r="E17" s="426" t="s">
        <v>270</v>
      </c>
      <c r="F17" s="47" t="s">
        <v>19</v>
      </c>
      <c r="G17" s="85"/>
      <c r="H17" s="50"/>
      <c r="I17" s="50"/>
      <c r="J17" s="49">
        <f>G17*H17*I17</f>
        <v>0</v>
      </c>
      <c r="K17" s="86">
        <v>2</v>
      </c>
      <c r="L17" s="54">
        <v>2</v>
      </c>
      <c r="M17" s="50">
        <v>15</v>
      </c>
      <c r="N17" s="50">
        <v>28</v>
      </c>
      <c r="O17" s="50">
        <v>310</v>
      </c>
      <c r="P17" s="50"/>
      <c r="Q17" s="50">
        <v>400</v>
      </c>
      <c r="R17" s="87">
        <f>(K17*L17*M17*N17)+(K17*P17)+(K17*L17*O17)+(K17*L17*Q17)</f>
        <v>4520</v>
      </c>
      <c r="S17" s="88"/>
      <c r="T17" s="88"/>
      <c r="U17" s="89">
        <f t="shared" ref="U17:U18" si="18">S17*T17</f>
        <v>0</v>
      </c>
      <c r="V17" s="88"/>
      <c r="W17" s="88"/>
      <c r="X17" s="89">
        <f t="shared" ref="X17:X18" si="19">V17*W17</f>
        <v>0</v>
      </c>
      <c r="Y17" s="88"/>
      <c r="Z17" s="88"/>
      <c r="AA17" s="89">
        <f t="shared" ref="AA17:AA18" si="20">Y17*Z17</f>
        <v>0</v>
      </c>
      <c r="AB17" s="88"/>
      <c r="AC17" s="88"/>
      <c r="AD17" s="89">
        <f t="shared" ref="AD17:AD18" si="21">AB17*AC17</f>
        <v>0</v>
      </c>
      <c r="AE17" s="88"/>
      <c r="AF17" s="88"/>
      <c r="AG17" s="89">
        <f t="shared" ref="AG17:AG18" si="22">AE17*AF17</f>
        <v>0</v>
      </c>
      <c r="AH17" s="88"/>
      <c r="AI17" s="88"/>
      <c r="AJ17" s="89">
        <f t="shared" ref="AJ17:AJ18" si="23">AH17+AI17</f>
        <v>0</v>
      </c>
      <c r="AK17" s="89"/>
      <c r="AL17" s="90">
        <f t="shared" ref="AL17:AL18" si="24">AJ17+AG17+AD17+AA17+X17+U17+R17+J17+AK17</f>
        <v>4520</v>
      </c>
      <c r="AM17" s="86">
        <f>SUM(AL17:AL18)</f>
        <v>9040</v>
      </c>
      <c r="AN17" s="54">
        <v>9040</v>
      </c>
      <c r="AO17" s="54" t="s">
        <v>271</v>
      </c>
      <c r="AP17" s="54"/>
      <c r="AQ17" s="54"/>
      <c r="AR17" s="54">
        <v>0</v>
      </c>
      <c r="AS17" s="55"/>
      <c r="AT17" s="54">
        <v>4520</v>
      </c>
      <c r="AU17" s="54">
        <v>4520</v>
      </c>
      <c r="AV17" s="54"/>
    </row>
    <row r="18" spans="1:48" s="56" customFormat="1" ht="63.75" x14ac:dyDescent="0.25">
      <c r="A18" s="45" t="s">
        <v>272</v>
      </c>
      <c r="B18" s="46" t="s">
        <v>273</v>
      </c>
      <c r="C18" s="45" t="s">
        <v>268</v>
      </c>
      <c r="D18" s="46" t="s">
        <v>274</v>
      </c>
      <c r="E18" s="426" t="s">
        <v>270</v>
      </c>
      <c r="F18" s="47" t="s">
        <v>19</v>
      </c>
      <c r="G18" s="48"/>
      <c r="H18" s="48"/>
      <c r="I18" s="48"/>
      <c r="J18" s="49">
        <f>G18*H18*I18</f>
        <v>0</v>
      </c>
      <c r="K18" s="86">
        <v>2</v>
      </c>
      <c r="L18" s="54">
        <v>2</v>
      </c>
      <c r="M18" s="50">
        <v>15</v>
      </c>
      <c r="N18" s="50">
        <v>28</v>
      </c>
      <c r="O18" s="50">
        <v>310</v>
      </c>
      <c r="P18" s="48"/>
      <c r="Q18" s="50">
        <v>400</v>
      </c>
      <c r="R18" s="87">
        <f>(K18*L18*M18*N18)+(K18*P18)+(K18*L18*O18)+(K18*L18*Q18)</f>
        <v>4520</v>
      </c>
      <c r="S18" s="88"/>
      <c r="T18" s="88"/>
      <c r="U18" s="89">
        <f t="shared" si="18"/>
        <v>0</v>
      </c>
      <c r="V18" s="88"/>
      <c r="W18" s="88"/>
      <c r="X18" s="89">
        <f t="shared" si="19"/>
        <v>0</v>
      </c>
      <c r="Y18" s="88"/>
      <c r="Z18" s="88"/>
      <c r="AA18" s="89">
        <f t="shared" si="20"/>
        <v>0</v>
      </c>
      <c r="AB18" s="88"/>
      <c r="AC18" s="88"/>
      <c r="AD18" s="89">
        <f t="shared" si="21"/>
        <v>0</v>
      </c>
      <c r="AE18" s="88"/>
      <c r="AF18" s="88"/>
      <c r="AG18" s="89">
        <f t="shared" si="22"/>
        <v>0</v>
      </c>
      <c r="AH18" s="88"/>
      <c r="AI18" s="88"/>
      <c r="AJ18" s="89">
        <f t="shared" si="23"/>
        <v>0</v>
      </c>
      <c r="AK18" s="89"/>
      <c r="AL18" s="90">
        <f t="shared" si="24"/>
        <v>4520</v>
      </c>
      <c r="AM18" s="54">
        <v>9040</v>
      </c>
      <c r="AN18" s="54">
        <v>9040</v>
      </c>
      <c r="AO18" s="54" t="s">
        <v>271</v>
      </c>
      <c r="AP18" s="54"/>
      <c r="AQ18" s="54"/>
      <c r="AR18" s="54"/>
      <c r="AS18" s="55"/>
      <c r="AT18" s="54">
        <v>4520</v>
      </c>
      <c r="AU18" s="54">
        <v>4520</v>
      </c>
      <c r="AV18" s="54"/>
    </row>
    <row r="19" spans="1:48" s="72" customFormat="1" ht="12.75" customHeight="1" x14ac:dyDescent="0.25">
      <c r="A19" s="69" t="s">
        <v>50</v>
      </c>
      <c r="B19" s="69"/>
      <c r="C19" s="69"/>
      <c r="D19" s="69"/>
      <c r="E19" s="69"/>
      <c r="F19" s="69"/>
      <c r="G19" s="101"/>
      <c r="H19" s="71"/>
      <c r="I19" s="71"/>
      <c r="J19" s="101">
        <f t="shared" ref="J19:AP19" si="25">SUM(J6:J18)</f>
        <v>0</v>
      </c>
      <c r="K19" s="101">
        <f t="shared" si="25"/>
        <v>4</v>
      </c>
      <c r="L19" s="101">
        <f t="shared" si="25"/>
        <v>4</v>
      </c>
      <c r="M19" s="101">
        <f t="shared" si="25"/>
        <v>30</v>
      </c>
      <c r="N19" s="101">
        <f t="shared" si="25"/>
        <v>56</v>
      </c>
      <c r="O19" s="101">
        <f t="shared" si="25"/>
        <v>620</v>
      </c>
      <c r="P19" s="101">
        <f t="shared" si="25"/>
        <v>0</v>
      </c>
      <c r="Q19" s="101">
        <f t="shared" si="25"/>
        <v>800</v>
      </c>
      <c r="R19" s="101">
        <f t="shared" si="25"/>
        <v>9040</v>
      </c>
      <c r="S19" s="101">
        <f t="shared" si="25"/>
        <v>0</v>
      </c>
      <c r="T19" s="101">
        <f t="shared" si="25"/>
        <v>0</v>
      </c>
      <c r="U19" s="101">
        <f t="shared" si="25"/>
        <v>0</v>
      </c>
      <c r="V19" s="101">
        <f t="shared" si="25"/>
        <v>0</v>
      </c>
      <c r="W19" s="101">
        <f t="shared" si="25"/>
        <v>0</v>
      </c>
      <c r="X19" s="101">
        <f t="shared" si="25"/>
        <v>0</v>
      </c>
      <c r="Y19" s="101">
        <f t="shared" si="25"/>
        <v>0</v>
      </c>
      <c r="Z19" s="101">
        <f t="shared" si="25"/>
        <v>0</v>
      </c>
      <c r="AA19" s="101">
        <f t="shared" si="25"/>
        <v>0</v>
      </c>
      <c r="AB19" s="101">
        <f t="shared" si="25"/>
        <v>0</v>
      </c>
      <c r="AC19" s="101">
        <f t="shared" si="25"/>
        <v>0</v>
      </c>
      <c r="AD19" s="101">
        <f t="shared" si="25"/>
        <v>0</v>
      </c>
      <c r="AE19" s="101">
        <f t="shared" si="25"/>
        <v>0</v>
      </c>
      <c r="AF19" s="101">
        <f t="shared" si="25"/>
        <v>0</v>
      </c>
      <c r="AG19" s="101">
        <f t="shared" si="25"/>
        <v>0</v>
      </c>
      <c r="AH19" s="101">
        <f t="shared" si="25"/>
        <v>0</v>
      </c>
      <c r="AI19" s="101">
        <f t="shared" si="25"/>
        <v>0</v>
      </c>
      <c r="AJ19" s="101">
        <f t="shared" si="25"/>
        <v>0</v>
      </c>
      <c r="AK19" s="101">
        <f t="shared" si="25"/>
        <v>0</v>
      </c>
      <c r="AL19" s="101">
        <f t="shared" si="25"/>
        <v>9040</v>
      </c>
      <c r="AM19" s="101">
        <f t="shared" si="25"/>
        <v>18080</v>
      </c>
      <c r="AN19" s="101">
        <f t="shared" si="25"/>
        <v>18080</v>
      </c>
      <c r="AO19" s="101">
        <f t="shared" si="25"/>
        <v>0</v>
      </c>
      <c r="AP19" s="101">
        <f t="shared" si="25"/>
        <v>0</v>
      </c>
      <c r="AQ19" s="101"/>
      <c r="AR19" s="101">
        <f>SUM(AR6:AR18)</f>
        <v>0</v>
      </c>
      <c r="AS19" s="101"/>
      <c r="AT19" s="101">
        <f>SUM(AT6:AT18)</f>
        <v>9040</v>
      </c>
      <c r="AU19" s="101">
        <f>SUM(AU6:AU18)</f>
        <v>9040</v>
      </c>
      <c r="AV19" s="101">
        <f>SUM(AV6:AV18)</f>
        <v>0</v>
      </c>
    </row>
    <row r="20" spans="1:48" s="65" customFormat="1" ht="20.25" customHeight="1" x14ac:dyDescent="0.25">
      <c r="A20" s="232" t="s">
        <v>330</v>
      </c>
      <c r="B20" s="233"/>
      <c r="C20" s="337" t="s">
        <v>331</v>
      </c>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9"/>
    </row>
    <row r="21" spans="1:48" s="56" customFormat="1" ht="63.75" x14ac:dyDescent="0.25">
      <c r="A21" s="45" t="s">
        <v>332</v>
      </c>
      <c r="B21" s="46" t="s">
        <v>334</v>
      </c>
      <c r="C21" s="46" t="s">
        <v>470</v>
      </c>
      <c r="D21" s="46"/>
      <c r="E21" s="84"/>
      <c r="F21" s="47" t="s">
        <v>479</v>
      </c>
      <c r="G21" s="48"/>
      <c r="H21" s="48"/>
      <c r="I21" s="48"/>
      <c r="J21" s="49"/>
      <c r="K21" s="86"/>
      <c r="L21" s="54"/>
      <c r="M21" s="50"/>
      <c r="N21" s="50"/>
      <c r="O21" s="50"/>
      <c r="P21" s="48"/>
      <c r="Q21" s="50"/>
      <c r="R21" s="87"/>
      <c r="S21" s="88"/>
      <c r="T21" s="88"/>
      <c r="U21" s="89"/>
      <c r="V21" s="88"/>
      <c r="W21" s="88"/>
      <c r="X21" s="89"/>
      <c r="Y21" s="88"/>
      <c r="Z21" s="88"/>
      <c r="AA21" s="89"/>
      <c r="AB21" s="88"/>
      <c r="AC21" s="88"/>
      <c r="AD21" s="89"/>
      <c r="AE21" s="88"/>
      <c r="AF21" s="88"/>
      <c r="AG21" s="89"/>
      <c r="AH21" s="88"/>
      <c r="AI21" s="88"/>
      <c r="AJ21" s="89"/>
      <c r="AK21" s="89"/>
      <c r="AL21" s="90"/>
      <c r="AM21" s="54"/>
      <c r="AN21" s="54"/>
      <c r="AO21" s="54"/>
      <c r="AP21" s="54"/>
      <c r="AQ21" s="54"/>
      <c r="AR21" s="54"/>
      <c r="AS21" s="55"/>
      <c r="AT21" s="54"/>
      <c r="AU21" s="54"/>
      <c r="AV21" s="54"/>
    </row>
    <row r="22" spans="1:48" s="56" customFormat="1" ht="114.75" x14ac:dyDescent="0.25">
      <c r="A22" s="45" t="s">
        <v>333</v>
      </c>
      <c r="B22" s="46" t="s">
        <v>335</v>
      </c>
      <c r="C22" s="46" t="s">
        <v>471</v>
      </c>
      <c r="D22" s="46"/>
      <c r="E22" s="84"/>
      <c r="F22" s="47" t="s">
        <v>580</v>
      </c>
      <c r="G22" s="48"/>
      <c r="H22" s="48"/>
      <c r="I22" s="48"/>
      <c r="J22" s="49"/>
      <c r="K22" s="86"/>
      <c r="L22" s="54"/>
      <c r="M22" s="50"/>
      <c r="N22" s="50"/>
      <c r="O22" s="50"/>
      <c r="P22" s="48"/>
      <c r="Q22" s="50"/>
      <c r="R22" s="87"/>
      <c r="S22" s="88"/>
      <c r="T22" s="88"/>
      <c r="U22" s="89"/>
      <c r="V22" s="88"/>
      <c r="W22" s="88"/>
      <c r="X22" s="89"/>
      <c r="Y22" s="88"/>
      <c r="Z22" s="88"/>
      <c r="AA22" s="89"/>
      <c r="AB22" s="88"/>
      <c r="AC22" s="88"/>
      <c r="AD22" s="89"/>
      <c r="AE22" s="88"/>
      <c r="AF22" s="88"/>
      <c r="AG22" s="89"/>
      <c r="AH22" s="88"/>
      <c r="AI22" s="88"/>
      <c r="AJ22" s="89"/>
      <c r="AK22" s="89"/>
      <c r="AL22" s="90"/>
      <c r="AM22" s="54"/>
      <c r="AN22" s="54"/>
      <c r="AO22" s="54"/>
      <c r="AP22" s="54"/>
      <c r="AQ22" s="54"/>
      <c r="AR22" s="54"/>
      <c r="AS22" s="55"/>
      <c r="AT22" s="54"/>
      <c r="AU22" s="54"/>
      <c r="AV22" s="54"/>
    </row>
    <row r="23" spans="1:48" s="72" customFormat="1" x14ac:dyDescent="0.25">
      <c r="A23" s="56"/>
      <c r="B23" s="98"/>
      <c r="C23" s="56"/>
      <c r="D23" s="102"/>
      <c r="E23" s="103"/>
      <c r="G23" s="104"/>
      <c r="J23" s="105"/>
      <c r="K23" s="104"/>
      <c r="L23" s="106"/>
      <c r="M23" s="106"/>
      <c r="N23" s="106"/>
      <c r="O23" s="106"/>
      <c r="P23" s="106"/>
      <c r="Q23" s="106"/>
      <c r="R23" s="105"/>
      <c r="S23" s="107"/>
      <c r="T23" s="107"/>
      <c r="U23" s="105"/>
      <c r="V23" s="107"/>
      <c r="W23" s="107"/>
      <c r="X23" s="105"/>
      <c r="Y23" s="107"/>
      <c r="Z23" s="107"/>
      <c r="AA23" s="108"/>
      <c r="AB23" s="107"/>
      <c r="AC23" s="107"/>
      <c r="AD23" s="108"/>
      <c r="AE23" s="107"/>
      <c r="AF23" s="107"/>
      <c r="AG23" s="105"/>
      <c r="AH23" s="107"/>
      <c r="AI23" s="107"/>
      <c r="AJ23" s="105"/>
      <c r="AK23" s="105"/>
      <c r="AL23" s="109"/>
      <c r="AM23" s="110"/>
      <c r="AN23" s="107"/>
      <c r="AO23" s="107"/>
      <c r="AP23" s="107"/>
      <c r="AQ23" s="107"/>
      <c r="AR23" s="104"/>
      <c r="AS23" s="102"/>
      <c r="AT23" s="107"/>
      <c r="AU23" s="107"/>
    </row>
    <row r="24" spans="1:48" s="72" customFormat="1" x14ac:dyDescent="0.25">
      <c r="A24" s="56"/>
      <c r="B24" s="98"/>
      <c r="C24" s="56"/>
      <c r="D24" s="102"/>
      <c r="E24" s="103"/>
      <c r="G24" s="104"/>
      <c r="J24" s="105"/>
      <c r="K24" s="104"/>
      <c r="L24" s="106"/>
      <c r="M24" s="106"/>
      <c r="N24" s="106"/>
      <c r="O24" s="106"/>
      <c r="P24" s="106"/>
      <c r="Q24" s="106"/>
      <c r="R24" s="105"/>
      <c r="S24" s="107"/>
      <c r="T24" s="107"/>
      <c r="U24" s="105"/>
      <c r="V24" s="107"/>
      <c r="W24" s="107"/>
      <c r="X24" s="105"/>
      <c r="Y24" s="107"/>
      <c r="Z24" s="107"/>
      <c r="AA24" s="108"/>
      <c r="AB24" s="107"/>
      <c r="AC24" s="107"/>
      <c r="AD24" s="108"/>
      <c r="AE24" s="107"/>
      <c r="AF24" s="107"/>
      <c r="AG24" s="105"/>
      <c r="AH24" s="107"/>
      <c r="AI24" s="107"/>
      <c r="AJ24" s="105"/>
      <c r="AK24" s="105"/>
      <c r="AL24" s="109"/>
      <c r="AM24" s="110"/>
      <c r="AN24" s="107"/>
      <c r="AO24" s="107"/>
      <c r="AP24" s="107"/>
      <c r="AQ24" s="107"/>
      <c r="AR24" s="104"/>
      <c r="AS24" s="102"/>
      <c r="AT24" s="107"/>
      <c r="AU24" s="107"/>
    </row>
    <row r="25" spans="1:48" s="72" customFormat="1" x14ac:dyDescent="0.25">
      <c r="A25" s="56"/>
      <c r="B25" s="98"/>
      <c r="C25" s="56"/>
      <c r="D25" s="102"/>
      <c r="E25" s="103"/>
      <c r="G25" s="104"/>
      <c r="J25" s="105"/>
      <c r="K25" s="104"/>
      <c r="L25" s="106"/>
      <c r="M25" s="106"/>
      <c r="N25" s="106"/>
      <c r="O25" s="106"/>
      <c r="P25" s="106"/>
      <c r="Q25" s="106"/>
      <c r="R25" s="105"/>
      <c r="S25" s="107"/>
      <c r="T25" s="107"/>
      <c r="U25" s="105"/>
      <c r="V25" s="107"/>
      <c r="W25" s="107"/>
      <c r="X25" s="105"/>
      <c r="Y25" s="107"/>
      <c r="Z25" s="107"/>
      <c r="AA25" s="108"/>
      <c r="AB25" s="107"/>
      <c r="AC25" s="107"/>
      <c r="AD25" s="108"/>
      <c r="AE25" s="107"/>
      <c r="AF25" s="107"/>
      <c r="AG25" s="105"/>
      <c r="AH25" s="107"/>
      <c r="AI25" s="107"/>
      <c r="AJ25" s="105"/>
      <c r="AK25" s="105"/>
      <c r="AL25" s="109"/>
      <c r="AM25" s="110"/>
      <c r="AN25" s="107"/>
      <c r="AO25" s="107"/>
      <c r="AP25" s="107"/>
      <c r="AQ25" s="107"/>
      <c r="AR25" s="104"/>
      <c r="AS25" s="102"/>
      <c r="AT25" s="107"/>
      <c r="AU25" s="107"/>
    </row>
    <row r="26" spans="1:48" s="72" customFormat="1" x14ac:dyDescent="0.25">
      <c r="A26" s="56"/>
      <c r="B26" s="98"/>
      <c r="C26" s="56"/>
      <c r="D26" s="102"/>
      <c r="E26" s="103"/>
      <c r="G26" s="104"/>
      <c r="J26" s="105"/>
      <c r="K26" s="104"/>
      <c r="L26" s="106"/>
      <c r="M26" s="106"/>
      <c r="N26" s="106"/>
      <c r="O26" s="106"/>
      <c r="P26" s="106"/>
      <c r="Q26" s="106"/>
      <c r="R26" s="105"/>
      <c r="S26" s="107"/>
      <c r="T26" s="107"/>
      <c r="U26" s="105"/>
      <c r="V26" s="107"/>
      <c r="W26" s="107"/>
      <c r="X26" s="105"/>
      <c r="Y26" s="107"/>
      <c r="Z26" s="107"/>
      <c r="AA26" s="108"/>
      <c r="AB26" s="107"/>
      <c r="AC26" s="107"/>
      <c r="AD26" s="108"/>
      <c r="AE26" s="107"/>
      <c r="AF26" s="107"/>
      <c r="AG26" s="105"/>
      <c r="AH26" s="107"/>
      <c r="AI26" s="107"/>
      <c r="AJ26" s="105"/>
      <c r="AK26" s="105"/>
      <c r="AL26" s="109"/>
      <c r="AM26" s="110"/>
      <c r="AN26" s="107"/>
      <c r="AO26" s="107"/>
      <c r="AP26" s="107"/>
      <c r="AQ26" s="107"/>
      <c r="AR26" s="104"/>
      <c r="AS26" s="102"/>
      <c r="AT26" s="107"/>
      <c r="AU26" s="107"/>
    </row>
    <row r="27" spans="1:48" s="72" customFormat="1" x14ac:dyDescent="0.25">
      <c r="A27" s="56"/>
      <c r="B27" s="98"/>
      <c r="C27" s="56"/>
      <c r="D27" s="102"/>
      <c r="E27" s="103"/>
      <c r="G27" s="104"/>
      <c r="J27" s="105"/>
      <c r="K27" s="104"/>
      <c r="L27" s="106"/>
      <c r="M27" s="106"/>
      <c r="N27" s="106"/>
      <c r="O27" s="106"/>
      <c r="P27" s="106"/>
      <c r="Q27" s="106"/>
      <c r="R27" s="105"/>
      <c r="S27" s="107"/>
      <c r="T27" s="107"/>
      <c r="U27" s="105"/>
      <c r="V27" s="107"/>
      <c r="W27" s="107"/>
      <c r="X27" s="105"/>
      <c r="Y27" s="107"/>
      <c r="Z27" s="107"/>
      <c r="AA27" s="108"/>
      <c r="AB27" s="107"/>
      <c r="AC27" s="107"/>
      <c r="AD27" s="108"/>
      <c r="AE27" s="107"/>
      <c r="AF27" s="107"/>
      <c r="AG27" s="105"/>
      <c r="AH27" s="107"/>
      <c r="AI27" s="107"/>
      <c r="AJ27" s="105"/>
      <c r="AK27" s="105"/>
      <c r="AL27" s="109"/>
      <c r="AM27" s="110"/>
      <c r="AN27" s="107"/>
      <c r="AO27" s="107"/>
      <c r="AP27" s="107"/>
      <c r="AQ27" s="107"/>
      <c r="AR27" s="104"/>
      <c r="AS27" s="102"/>
      <c r="AT27" s="107"/>
      <c r="AU27" s="107"/>
    </row>
    <row r="28" spans="1:48" s="72" customFormat="1" x14ac:dyDescent="0.25">
      <c r="A28" s="56"/>
      <c r="B28" s="98"/>
      <c r="C28" s="56"/>
      <c r="D28" s="102"/>
      <c r="E28" s="103"/>
      <c r="G28" s="104"/>
      <c r="J28" s="105"/>
      <c r="K28" s="104"/>
      <c r="L28" s="106"/>
      <c r="M28" s="106"/>
      <c r="N28" s="106"/>
      <c r="O28" s="106"/>
      <c r="P28" s="106"/>
      <c r="Q28" s="106"/>
      <c r="R28" s="105"/>
      <c r="S28" s="107"/>
      <c r="T28" s="107"/>
      <c r="U28" s="105"/>
      <c r="V28" s="107"/>
      <c r="W28" s="107"/>
      <c r="X28" s="105"/>
      <c r="Y28" s="107"/>
      <c r="Z28" s="107"/>
      <c r="AA28" s="108"/>
      <c r="AB28" s="107"/>
      <c r="AC28" s="107"/>
      <c r="AD28" s="108"/>
      <c r="AE28" s="107"/>
      <c r="AF28" s="107"/>
      <c r="AG28" s="105"/>
      <c r="AH28" s="107"/>
      <c r="AI28" s="107"/>
      <c r="AJ28" s="105"/>
      <c r="AK28" s="105"/>
      <c r="AL28" s="109"/>
      <c r="AM28" s="110"/>
      <c r="AN28" s="107"/>
      <c r="AO28" s="107"/>
      <c r="AP28" s="107"/>
      <c r="AQ28" s="107"/>
      <c r="AR28" s="104"/>
      <c r="AS28" s="102"/>
      <c r="AT28" s="107"/>
      <c r="AU28" s="107"/>
    </row>
    <row r="29" spans="1:48" s="72" customFormat="1" x14ac:dyDescent="0.25">
      <c r="A29" s="56"/>
      <c r="B29" s="98"/>
      <c r="C29" s="56"/>
      <c r="D29" s="102"/>
      <c r="E29" s="103"/>
      <c r="G29" s="104"/>
      <c r="J29" s="105"/>
      <c r="K29" s="104"/>
      <c r="L29" s="106"/>
      <c r="M29" s="106"/>
      <c r="N29" s="106"/>
      <c r="O29" s="106"/>
      <c r="P29" s="106"/>
      <c r="Q29" s="106"/>
      <c r="R29" s="105"/>
      <c r="S29" s="107"/>
      <c r="T29" s="107"/>
      <c r="U29" s="105"/>
      <c r="V29" s="107"/>
      <c r="W29" s="107"/>
      <c r="X29" s="105"/>
      <c r="Y29" s="107"/>
      <c r="Z29" s="107"/>
      <c r="AA29" s="108"/>
      <c r="AB29" s="107"/>
      <c r="AC29" s="107"/>
      <c r="AD29" s="108"/>
      <c r="AE29" s="107"/>
      <c r="AF29" s="107"/>
      <c r="AG29" s="105"/>
      <c r="AH29" s="107"/>
      <c r="AI29" s="107"/>
      <c r="AJ29" s="105"/>
      <c r="AK29" s="105"/>
      <c r="AL29" s="109"/>
      <c r="AM29" s="110"/>
      <c r="AN29" s="107"/>
      <c r="AO29" s="107"/>
      <c r="AP29" s="107"/>
      <c r="AQ29" s="107"/>
      <c r="AR29" s="104"/>
      <c r="AS29" s="102"/>
      <c r="AT29" s="107"/>
      <c r="AU29" s="107"/>
    </row>
    <row r="30" spans="1:48" s="72" customFormat="1" x14ac:dyDescent="0.25">
      <c r="A30" s="56"/>
      <c r="B30" s="98"/>
      <c r="C30" s="56"/>
      <c r="D30" s="102"/>
      <c r="E30" s="103"/>
      <c r="G30" s="104"/>
      <c r="J30" s="105"/>
      <c r="K30" s="104"/>
      <c r="L30" s="106"/>
      <c r="M30" s="106"/>
      <c r="N30" s="106"/>
      <c r="O30" s="106"/>
      <c r="P30" s="106"/>
      <c r="Q30" s="106"/>
      <c r="R30" s="105"/>
      <c r="S30" s="107"/>
      <c r="T30" s="107"/>
      <c r="U30" s="105"/>
      <c r="V30" s="107"/>
      <c r="W30" s="107"/>
      <c r="X30" s="105"/>
      <c r="Y30" s="107"/>
      <c r="Z30" s="107"/>
      <c r="AA30" s="108"/>
      <c r="AB30" s="107"/>
      <c r="AC30" s="107"/>
      <c r="AD30" s="108"/>
      <c r="AE30" s="107"/>
      <c r="AF30" s="107"/>
      <c r="AG30" s="105"/>
      <c r="AH30" s="107"/>
      <c r="AI30" s="107"/>
      <c r="AJ30" s="105"/>
      <c r="AK30" s="105"/>
      <c r="AL30" s="109"/>
      <c r="AM30" s="110"/>
      <c r="AN30" s="107"/>
      <c r="AO30" s="107"/>
      <c r="AP30" s="107"/>
      <c r="AQ30" s="107"/>
      <c r="AR30" s="104"/>
      <c r="AS30" s="102"/>
      <c r="AT30" s="107"/>
      <c r="AU30" s="107"/>
    </row>
    <row r="31" spans="1:48" s="72" customFormat="1" x14ac:dyDescent="0.25">
      <c r="A31" s="56"/>
      <c r="B31" s="98"/>
      <c r="C31" s="56"/>
      <c r="D31" s="102"/>
      <c r="E31" s="103"/>
      <c r="G31" s="104"/>
      <c r="J31" s="105"/>
      <c r="K31" s="104"/>
      <c r="L31" s="106"/>
      <c r="M31" s="106"/>
      <c r="N31" s="106"/>
      <c r="O31" s="106"/>
      <c r="P31" s="106"/>
      <c r="Q31" s="106"/>
      <c r="R31" s="105"/>
      <c r="S31" s="107"/>
      <c r="T31" s="107"/>
      <c r="U31" s="105"/>
      <c r="V31" s="107"/>
      <c r="W31" s="107"/>
      <c r="X31" s="105"/>
      <c r="Y31" s="107"/>
      <c r="Z31" s="107"/>
      <c r="AA31" s="108"/>
      <c r="AB31" s="107"/>
      <c r="AC31" s="107"/>
      <c r="AD31" s="108"/>
      <c r="AE31" s="107"/>
      <c r="AF31" s="107"/>
      <c r="AG31" s="105"/>
      <c r="AH31" s="107"/>
      <c r="AI31" s="107"/>
      <c r="AJ31" s="105"/>
      <c r="AK31" s="105"/>
      <c r="AL31" s="109"/>
      <c r="AM31" s="110"/>
      <c r="AN31" s="107"/>
      <c r="AO31" s="107"/>
      <c r="AP31" s="107"/>
      <c r="AQ31" s="107"/>
      <c r="AR31" s="104"/>
      <c r="AS31" s="102"/>
      <c r="AT31" s="107"/>
      <c r="AU31" s="107"/>
    </row>
    <row r="32" spans="1:48" s="72" customFormat="1" x14ac:dyDescent="0.25">
      <c r="A32" s="56"/>
      <c r="B32" s="98"/>
      <c r="C32" s="56"/>
      <c r="D32" s="102"/>
      <c r="E32" s="103"/>
      <c r="G32" s="104"/>
      <c r="J32" s="105"/>
      <c r="K32" s="104"/>
      <c r="L32" s="106"/>
      <c r="M32" s="106"/>
      <c r="N32" s="106"/>
      <c r="O32" s="106"/>
      <c r="P32" s="106"/>
      <c r="Q32" s="106"/>
      <c r="R32" s="105"/>
      <c r="S32" s="107"/>
      <c r="T32" s="107"/>
      <c r="U32" s="105"/>
      <c r="V32" s="107"/>
      <c r="W32" s="107"/>
      <c r="X32" s="105"/>
      <c r="Y32" s="107"/>
      <c r="Z32" s="107"/>
      <c r="AA32" s="108"/>
      <c r="AB32" s="107"/>
      <c r="AC32" s="107"/>
      <c r="AD32" s="108"/>
      <c r="AE32" s="107"/>
      <c r="AF32" s="107"/>
      <c r="AG32" s="105"/>
      <c r="AH32" s="107"/>
      <c r="AI32" s="107"/>
      <c r="AJ32" s="105"/>
      <c r="AK32" s="105"/>
      <c r="AL32" s="109"/>
      <c r="AM32" s="110"/>
      <c r="AN32" s="107"/>
      <c r="AO32" s="107"/>
      <c r="AP32" s="107"/>
      <c r="AQ32" s="107"/>
      <c r="AR32" s="104"/>
      <c r="AS32" s="102"/>
      <c r="AT32" s="107"/>
      <c r="AU32" s="107"/>
    </row>
    <row r="33" spans="1:47" s="72" customFormat="1" x14ac:dyDescent="0.25">
      <c r="A33" s="56"/>
      <c r="B33" s="98"/>
      <c r="C33" s="56"/>
      <c r="D33" s="102"/>
      <c r="E33" s="103"/>
      <c r="G33" s="104"/>
      <c r="J33" s="105"/>
      <c r="K33" s="104"/>
      <c r="L33" s="106"/>
      <c r="M33" s="106"/>
      <c r="N33" s="106"/>
      <c r="O33" s="106"/>
      <c r="P33" s="106"/>
      <c r="Q33" s="106"/>
      <c r="R33" s="105"/>
      <c r="S33" s="107"/>
      <c r="T33" s="107"/>
      <c r="U33" s="105"/>
      <c r="V33" s="107"/>
      <c r="W33" s="107"/>
      <c r="X33" s="105"/>
      <c r="Y33" s="107"/>
      <c r="Z33" s="107"/>
      <c r="AA33" s="108"/>
      <c r="AB33" s="107"/>
      <c r="AC33" s="107"/>
      <c r="AD33" s="108"/>
      <c r="AE33" s="107"/>
      <c r="AF33" s="107"/>
      <c r="AG33" s="105"/>
      <c r="AH33" s="107"/>
      <c r="AI33" s="107"/>
      <c r="AJ33" s="105"/>
      <c r="AK33" s="105"/>
      <c r="AL33" s="109"/>
      <c r="AM33" s="110"/>
      <c r="AN33" s="107"/>
      <c r="AO33" s="107"/>
      <c r="AP33" s="107"/>
      <c r="AQ33" s="107"/>
      <c r="AR33" s="104"/>
      <c r="AS33" s="102"/>
      <c r="AT33" s="107"/>
      <c r="AU33" s="107"/>
    </row>
    <row r="34" spans="1:47" s="72" customFormat="1" x14ac:dyDescent="0.25">
      <c r="A34" s="56"/>
      <c r="B34" s="98"/>
      <c r="C34" s="56"/>
      <c r="D34" s="102"/>
      <c r="E34" s="103"/>
      <c r="G34" s="104"/>
      <c r="J34" s="105"/>
      <c r="K34" s="104"/>
      <c r="L34" s="106"/>
      <c r="M34" s="106"/>
      <c r="N34" s="106"/>
      <c r="O34" s="106"/>
      <c r="P34" s="106"/>
      <c r="Q34" s="106"/>
      <c r="R34" s="105"/>
      <c r="S34" s="107"/>
      <c r="T34" s="107"/>
      <c r="U34" s="105"/>
      <c r="V34" s="107"/>
      <c r="W34" s="107"/>
      <c r="X34" s="105"/>
      <c r="Y34" s="107"/>
      <c r="Z34" s="107"/>
      <c r="AA34" s="108"/>
      <c r="AB34" s="107"/>
      <c r="AC34" s="107"/>
      <c r="AD34" s="108"/>
      <c r="AE34" s="107"/>
      <c r="AF34" s="107"/>
      <c r="AG34" s="105"/>
      <c r="AH34" s="107"/>
      <c r="AI34" s="107"/>
      <c r="AJ34" s="105"/>
      <c r="AK34" s="105"/>
      <c r="AL34" s="109"/>
      <c r="AM34" s="110"/>
      <c r="AN34" s="107"/>
      <c r="AO34" s="107"/>
      <c r="AP34" s="107"/>
      <c r="AQ34" s="107"/>
      <c r="AR34" s="104"/>
      <c r="AS34" s="102"/>
      <c r="AT34" s="107"/>
      <c r="AU34" s="107"/>
    </row>
    <row r="35" spans="1:47" s="72" customFormat="1" x14ac:dyDescent="0.25">
      <c r="A35" s="56"/>
      <c r="B35" s="98"/>
      <c r="C35" s="56"/>
      <c r="D35" s="102"/>
      <c r="E35" s="103"/>
      <c r="G35" s="104"/>
      <c r="J35" s="105"/>
      <c r="K35" s="104"/>
      <c r="L35" s="106"/>
      <c r="M35" s="106"/>
      <c r="N35" s="106"/>
      <c r="O35" s="106"/>
      <c r="P35" s="106"/>
      <c r="Q35" s="106"/>
      <c r="R35" s="105"/>
      <c r="S35" s="107"/>
      <c r="T35" s="107"/>
      <c r="U35" s="105"/>
      <c r="V35" s="107"/>
      <c r="W35" s="107"/>
      <c r="X35" s="105"/>
      <c r="Y35" s="107"/>
      <c r="Z35" s="107"/>
      <c r="AA35" s="108"/>
      <c r="AB35" s="107"/>
      <c r="AC35" s="107"/>
      <c r="AD35" s="108"/>
      <c r="AE35" s="107"/>
      <c r="AF35" s="107"/>
      <c r="AG35" s="105"/>
      <c r="AH35" s="107"/>
      <c r="AI35" s="107"/>
      <c r="AJ35" s="105"/>
      <c r="AK35" s="105"/>
      <c r="AL35" s="109"/>
      <c r="AM35" s="110"/>
      <c r="AN35" s="107"/>
      <c r="AO35" s="107"/>
      <c r="AP35" s="107"/>
      <c r="AQ35" s="107"/>
      <c r="AR35" s="104"/>
      <c r="AS35" s="102"/>
      <c r="AT35" s="107"/>
      <c r="AU35" s="107"/>
    </row>
    <row r="36" spans="1:47" s="72" customFormat="1" x14ac:dyDescent="0.25">
      <c r="A36" s="56"/>
      <c r="B36" s="98"/>
      <c r="C36" s="56"/>
      <c r="D36" s="102"/>
      <c r="E36" s="103"/>
      <c r="G36" s="104"/>
      <c r="J36" s="105"/>
      <c r="K36" s="104"/>
      <c r="L36" s="106"/>
      <c r="M36" s="106"/>
      <c r="N36" s="106"/>
      <c r="O36" s="106"/>
      <c r="P36" s="106"/>
      <c r="Q36" s="106"/>
      <c r="R36" s="105"/>
      <c r="S36" s="107"/>
      <c r="T36" s="107"/>
      <c r="U36" s="105"/>
      <c r="V36" s="107"/>
      <c r="W36" s="107"/>
      <c r="X36" s="105"/>
      <c r="Y36" s="107"/>
      <c r="Z36" s="107"/>
      <c r="AA36" s="108"/>
      <c r="AB36" s="107"/>
      <c r="AC36" s="107"/>
      <c r="AD36" s="108"/>
      <c r="AE36" s="107"/>
      <c r="AF36" s="107"/>
      <c r="AG36" s="105"/>
      <c r="AH36" s="107"/>
      <c r="AI36" s="107"/>
      <c r="AJ36" s="105"/>
      <c r="AK36" s="105"/>
      <c r="AL36" s="109"/>
      <c r="AM36" s="110"/>
      <c r="AN36" s="107"/>
      <c r="AO36" s="107"/>
      <c r="AP36" s="107"/>
      <c r="AQ36" s="107"/>
      <c r="AR36" s="104"/>
      <c r="AS36" s="102"/>
      <c r="AT36" s="107"/>
      <c r="AU36" s="107"/>
    </row>
    <row r="37" spans="1:47" s="72" customFormat="1" x14ac:dyDescent="0.25">
      <c r="A37" s="56"/>
      <c r="B37" s="98"/>
      <c r="C37" s="56"/>
      <c r="D37" s="102"/>
      <c r="E37" s="103"/>
      <c r="G37" s="104"/>
      <c r="J37" s="105"/>
      <c r="K37" s="104"/>
      <c r="L37" s="106"/>
      <c r="M37" s="106"/>
      <c r="N37" s="106"/>
      <c r="O37" s="106"/>
      <c r="P37" s="106"/>
      <c r="Q37" s="106"/>
      <c r="R37" s="105"/>
      <c r="S37" s="107"/>
      <c r="T37" s="107"/>
      <c r="U37" s="105"/>
      <c r="V37" s="107"/>
      <c r="W37" s="107"/>
      <c r="X37" s="105"/>
      <c r="Y37" s="107"/>
      <c r="Z37" s="107"/>
      <c r="AA37" s="108"/>
      <c r="AB37" s="107"/>
      <c r="AC37" s="107"/>
      <c r="AD37" s="108"/>
      <c r="AE37" s="107"/>
      <c r="AF37" s="107"/>
      <c r="AG37" s="105"/>
      <c r="AH37" s="107"/>
      <c r="AI37" s="107"/>
      <c r="AJ37" s="105"/>
      <c r="AK37" s="105"/>
      <c r="AL37" s="109"/>
      <c r="AM37" s="110"/>
      <c r="AN37" s="107"/>
      <c r="AO37" s="107"/>
      <c r="AP37" s="107"/>
      <c r="AQ37" s="107"/>
      <c r="AR37" s="104"/>
      <c r="AS37" s="102"/>
      <c r="AT37" s="107"/>
      <c r="AU37" s="107"/>
    </row>
    <row r="38" spans="1:47" s="72" customFormat="1" x14ac:dyDescent="0.25">
      <c r="A38" s="56"/>
      <c r="B38" s="98"/>
      <c r="C38" s="56"/>
      <c r="D38" s="102"/>
      <c r="E38" s="103"/>
      <c r="G38" s="104"/>
      <c r="J38" s="105"/>
      <c r="K38" s="104"/>
      <c r="L38" s="106"/>
      <c r="M38" s="106"/>
      <c r="N38" s="106"/>
      <c r="O38" s="106"/>
      <c r="P38" s="106"/>
      <c r="Q38" s="106"/>
      <c r="R38" s="105"/>
      <c r="S38" s="107"/>
      <c r="T38" s="107"/>
      <c r="U38" s="105"/>
      <c r="V38" s="107"/>
      <c r="W38" s="107"/>
      <c r="X38" s="105"/>
      <c r="Y38" s="107"/>
      <c r="Z38" s="107"/>
      <c r="AA38" s="108"/>
      <c r="AB38" s="107"/>
      <c r="AC38" s="107"/>
      <c r="AD38" s="108"/>
      <c r="AE38" s="107"/>
      <c r="AF38" s="107"/>
      <c r="AG38" s="105"/>
      <c r="AH38" s="107"/>
      <c r="AI38" s="107"/>
      <c r="AJ38" s="105"/>
      <c r="AK38" s="105"/>
      <c r="AL38" s="109"/>
      <c r="AM38" s="110"/>
      <c r="AN38" s="107"/>
      <c r="AO38" s="107"/>
      <c r="AP38" s="107"/>
      <c r="AQ38" s="107"/>
      <c r="AR38" s="104"/>
      <c r="AS38" s="102"/>
      <c r="AT38" s="107"/>
      <c r="AU38" s="107"/>
    </row>
    <row r="39" spans="1:47" s="72" customFormat="1" x14ac:dyDescent="0.25">
      <c r="A39" s="56"/>
      <c r="B39" s="98"/>
      <c r="C39" s="56"/>
      <c r="D39" s="102"/>
      <c r="E39" s="103"/>
      <c r="G39" s="104"/>
      <c r="J39" s="105"/>
      <c r="K39" s="104"/>
      <c r="L39" s="106"/>
      <c r="M39" s="106"/>
      <c r="N39" s="106"/>
      <c r="O39" s="106"/>
      <c r="P39" s="106"/>
      <c r="Q39" s="106"/>
      <c r="R39" s="105"/>
      <c r="S39" s="107"/>
      <c r="T39" s="107"/>
      <c r="U39" s="105"/>
      <c r="V39" s="107"/>
      <c r="W39" s="107"/>
      <c r="X39" s="105"/>
      <c r="Y39" s="107"/>
      <c r="Z39" s="107"/>
      <c r="AA39" s="108"/>
      <c r="AB39" s="107"/>
      <c r="AC39" s="107"/>
      <c r="AD39" s="108"/>
      <c r="AE39" s="107"/>
      <c r="AF39" s="107"/>
      <c r="AG39" s="105"/>
      <c r="AH39" s="107"/>
      <c r="AI39" s="107"/>
      <c r="AJ39" s="105"/>
      <c r="AK39" s="105"/>
      <c r="AL39" s="109"/>
      <c r="AM39" s="110"/>
      <c r="AN39" s="107"/>
      <c r="AO39" s="107"/>
      <c r="AP39" s="107"/>
      <c r="AQ39" s="107"/>
      <c r="AR39" s="104"/>
      <c r="AS39" s="102"/>
      <c r="AT39" s="107"/>
      <c r="AU39" s="107"/>
    </row>
    <row r="40" spans="1:47" s="72" customFormat="1" x14ac:dyDescent="0.25">
      <c r="A40" s="56"/>
      <c r="B40" s="98"/>
      <c r="C40" s="56"/>
      <c r="D40" s="102"/>
      <c r="E40" s="103"/>
      <c r="G40" s="104"/>
      <c r="J40" s="105"/>
      <c r="K40" s="104"/>
      <c r="L40" s="106"/>
      <c r="M40" s="106"/>
      <c r="N40" s="106"/>
      <c r="O40" s="106"/>
      <c r="P40" s="106"/>
      <c r="Q40" s="106"/>
      <c r="R40" s="105"/>
      <c r="S40" s="107"/>
      <c r="T40" s="107"/>
      <c r="U40" s="105"/>
      <c r="V40" s="107"/>
      <c r="W40" s="107"/>
      <c r="X40" s="105"/>
      <c r="Y40" s="107"/>
      <c r="Z40" s="107"/>
      <c r="AA40" s="108"/>
      <c r="AB40" s="107"/>
      <c r="AC40" s="107"/>
      <c r="AD40" s="108"/>
      <c r="AE40" s="107"/>
      <c r="AF40" s="107"/>
      <c r="AG40" s="105"/>
      <c r="AH40" s="107"/>
      <c r="AI40" s="107"/>
      <c r="AJ40" s="105"/>
      <c r="AK40" s="105"/>
      <c r="AL40" s="109"/>
      <c r="AM40" s="110"/>
      <c r="AN40" s="107"/>
      <c r="AO40" s="107"/>
      <c r="AP40" s="107"/>
      <c r="AQ40" s="107"/>
      <c r="AR40" s="104"/>
      <c r="AS40" s="102"/>
      <c r="AT40" s="107"/>
      <c r="AU40" s="107"/>
    </row>
    <row r="41" spans="1:47" s="72" customFormat="1" x14ac:dyDescent="0.25">
      <c r="A41" s="56"/>
      <c r="B41" s="98"/>
      <c r="C41" s="56"/>
      <c r="D41" s="102"/>
      <c r="E41" s="103"/>
      <c r="G41" s="104"/>
      <c r="J41" s="105"/>
      <c r="K41" s="104"/>
      <c r="L41" s="106"/>
      <c r="M41" s="106"/>
      <c r="N41" s="106"/>
      <c r="O41" s="106"/>
      <c r="P41" s="106"/>
      <c r="Q41" s="106"/>
      <c r="R41" s="105"/>
      <c r="S41" s="107"/>
      <c r="T41" s="107"/>
      <c r="U41" s="105"/>
      <c r="V41" s="107"/>
      <c r="W41" s="107"/>
      <c r="X41" s="105"/>
      <c r="Y41" s="107"/>
      <c r="Z41" s="107"/>
      <c r="AA41" s="108"/>
      <c r="AB41" s="107"/>
      <c r="AC41" s="107"/>
      <c r="AD41" s="108"/>
      <c r="AE41" s="107"/>
      <c r="AF41" s="107"/>
      <c r="AG41" s="105"/>
      <c r="AH41" s="107"/>
      <c r="AI41" s="107"/>
      <c r="AJ41" s="105"/>
      <c r="AK41" s="105"/>
      <c r="AL41" s="109"/>
      <c r="AM41" s="110"/>
      <c r="AN41" s="107"/>
      <c r="AO41" s="107"/>
      <c r="AP41" s="107"/>
      <c r="AQ41" s="107"/>
      <c r="AR41" s="104"/>
      <c r="AS41" s="102"/>
      <c r="AT41" s="107"/>
      <c r="AU41" s="107"/>
    </row>
    <row r="42" spans="1:47" s="72" customFormat="1" x14ac:dyDescent="0.25">
      <c r="A42" s="56"/>
      <c r="B42" s="98"/>
      <c r="C42" s="56"/>
      <c r="D42" s="102"/>
      <c r="E42" s="103"/>
      <c r="G42" s="104"/>
      <c r="J42" s="105"/>
      <c r="K42" s="104"/>
      <c r="L42" s="106"/>
      <c r="M42" s="106"/>
      <c r="N42" s="106"/>
      <c r="O42" s="106"/>
      <c r="P42" s="106"/>
      <c r="Q42" s="106"/>
      <c r="R42" s="105"/>
      <c r="S42" s="107"/>
      <c r="T42" s="107"/>
      <c r="U42" s="105"/>
      <c r="V42" s="107"/>
      <c r="W42" s="107"/>
      <c r="X42" s="105"/>
      <c r="Y42" s="107"/>
      <c r="Z42" s="107"/>
      <c r="AA42" s="108"/>
      <c r="AB42" s="107"/>
      <c r="AC42" s="107"/>
      <c r="AD42" s="108"/>
      <c r="AE42" s="107"/>
      <c r="AF42" s="107"/>
      <c r="AG42" s="105"/>
      <c r="AH42" s="107"/>
      <c r="AI42" s="107"/>
      <c r="AJ42" s="105"/>
      <c r="AK42" s="105"/>
      <c r="AL42" s="109"/>
      <c r="AM42" s="110"/>
      <c r="AN42" s="107"/>
      <c r="AO42" s="107"/>
      <c r="AP42" s="107"/>
      <c r="AQ42" s="107"/>
      <c r="AR42" s="104"/>
      <c r="AS42" s="102"/>
      <c r="AT42" s="107"/>
      <c r="AU42" s="107"/>
    </row>
    <row r="43" spans="1:47" s="72" customFormat="1" x14ac:dyDescent="0.25">
      <c r="A43" s="56"/>
      <c r="B43" s="98"/>
      <c r="C43" s="56"/>
      <c r="D43" s="102"/>
      <c r="E43" s="103"/>
      <c r="G43" s="104"/>
      <c r="J43" s="105"/>
      <c r="K43" s="104"/>
      <c r="L43" s="106"/>
      <c r="M43" s="106"/>
      <c r="N43" s="106"/>
      <c r="O43" s="106"/>
      <c r="P43" s="106"/>
      <c r="Q43" s="106"/>
      <c r="R43" s="105"/>
      <c r="S43" s="107"/>
      <c r="T43" s="107"/>
      <c r="U43" s="105"/>
      <c r="V43" s="107"/>
      <c r="W43" s="107"/>
      <c r="X43" s="105"/>
      <c r="Y43" s="107"/>
      <c r="Z43" s="107"/>
      <c r="AA43" s="108"/>
      <c r="AB43" s="107"/>
      <c r="AC43" s="107"/>
      <c r="AD43" s="108"/>
      <c r="AE43" s="107"/>
      <c r="AF43" s="107"/>
      <c r="AG43" s="105"/>
      <c r="AH43" s="107"/>
      <c r="AI43" s="107"/>
      <c r="AJ43" s="105"/>
      <c r="AK43" s="105"/>
      <c r="AL43" s="109"/>
      <c r="AM43" s="110"/>
      <c r="AN43" s="107"/>
      <c r="AO43" s="107"/>
      <c r="AP43" s="107"/>
      <c r="AQ43" s="107"/>
      <c r="AR43" s="104"/>
      <c r="AS43" s="102"/>
      <c r="AT43" s="107"/>
      <c r="AU43" s="107"/>
    </row>
    <row r="44" spans="1:47" s="72" customFormat="1" x14ac:dyDescent="0.25">
      <c r="A44" s="56"/>
      <c r="B44" s="98"/>
      <c r="C44" s="56"/>
      <c r="D44" s="102"/>
      <c r="E44" s="103"/>
      <c r="G44" s="104"/>
      <c r="J44" s="105"/>
      <c r="K44" s="104"/>
      <c r="L44" s="106"/>
      <c r="M44" s="106"/>
      <c r="N44" s="106"/>
      <c r="O44" s="106"/>
      <c r="P44" s="106"/>
      <c r="Q44" s="106"/>
      <c r="R44" s="105"/>
      <c r="S44" s="107"/>
      <c r="T44" s="107"/>
      <c r="U44" s="105"/>
      <c r="V44" s="107"/>
      <c r="W44" s="107"/>
      <c r="X44" s="105"/>
      <c r="Y44" s="107"/>
      <c r="Z44" s="107"/>
      <c r="AA44" s="108"/>
      <c r="AB44" s="107"/>
      <c r="AC44" s="107"/>
      <c r="AD44" s="108"/>
      <c r="AE44" s="107"/>
      <c r="AF44" s="107"/>
      <c r="AG44" s="105"/>
      <c r="AH44" s="107"/>
      <c r="AI44" s="107"/>
      <c r="AJ44" s="105"/>
      <c r="AK44" s="105"/>
      <c r="AL44" s="109"/>
      <c r="AM44" s="110"/>
      <c r="AN44" s="107"/>
      <c r="AO44" s="107"/>
      <c r="AP44" s="107"/>
      <c r="AQ44" s="107"/>
      <c r="AR44" s="104"/>
      <c r="AS44" s="102"/>
      <c r="AT44" s="107"/>
      <c r="AU44" s="107"/>
    </row>
    <row r="45" spans="1:47" s="72" customFormat="1" x14ac:dyDescent="0.25">
      <c r="A45" s="56"/>
      <c r="B45" s="98"/>
      <c r="C45" s="56"/>
      <c r="D45" s="102"/>
      <c r="E45" s="103"/>
      <c r="G45" s="104"/>
      <c r="J45" s="105"/>
      <c r="K45" s="104"/>
      <c r="L45" s="106"/>
      <c r="M45" s="106"/>
      <c r="N45" s="106"/>
      <c r="O45" s="106"/>
      <c r="P45" s="106"/>
      <c r="Q45" s="106"/>
      <c r="R45" s="105"/>
      <c r="S45" s="107"/>
      <c r="T45" s="107"/>
      <c r="U45" s="105"/>
      <c r="V45" s="107"/>
      <c r="W45" s="107"/>
      <c r="X45" s="105"/>
      <c r="Y45" s="107"/>
      <c r="Z45" s="107"/>
      <c r="AA45" s="108"/>
      <c r="AB45" s="107"/>
      <c r="AC45" s="107"/>
      <c r="AD45" s="108"/>
      <c r="AE45" s="107"/>
      <c r="AF45" s="107"/>
      <c r="AG45" s="105"/>
      <c r="AH45" s="107"/>
      <c r="AI45" s="107"/>
      <c r="AJ45" s="105"/>
      <c r="AK45" s="105"/>
      <c r="AL45" s="109"/>
      <c r="AM45" s="110"/>
      <c r="AN45" s="107"/>
      <c r="AO45" s="107"/>
      <c r="AP45" s="107"/>
      <c r="AQ45" s="107"/>
      <c r="AR45" s="104"/>
      <c r="AS45" s="102"/>
      <c r="AT45" s="107"/>
      <c r="AU45" s="107"/>
    </row>
    <row r="46" spans="1:47" s="72" customFormat="1" x14ac:dyDescent="0.25">
      <c r="A46" s="56"/>
      <c r="B46" s="98"/>
      <c r="C46" s="56"/>
      <c r="D46" s="102"/>
      <c r="E46" s="103"/>
      <c r="G46" s="104"/>
      <c r="J46" s="105"/>
      <c r="K46" s="104"/>
      <c r="L46" s="106"/>
      <c r="M46" s="106"/>
      <c r="N46" s="106"/>
      <c r="O46" s="106"/>
      <c r="P46" s="106"/>
      <c r="Q46" s="106"/>
      <c r="R46" s="105"/>
      <c r="S46" s="107"/>
      <c r="T46" s="107"/>
      <c r="U46" s="105"/>
      <c r="V46" s="107"/>
      <c r="W46" s="107"/>
      <c r="X46" s="105"/>
      <c r="Y46" s="107"/>
      <c r="Z46" s="107"/>
      <c r="AA46" s="108"/>
      <c r="AB46" s="107"/>
      <c r="AC46" s="107"/>
      <c r="AD46" s="108"/>
      <c r="AE46" s="107"/>
      <c r="AF46" s="107"/>
      <c r="AG46" s="105"/>
      <c r="AH46" s="107"/>
      <c r="AI46" s="107"/>
      <c r="AJ46" s="105"/>
      <c r="AK46" s="105"/>
      <c r="AL46" s="109"/>
      <c r="AM46" s="110"/>
      <c r="AN46" s="107"/>
      <c r="AO46" s="107"/>
      <c r="AP46" s="107"/>
      <c r="AQ46" s="107"/>
      <c r="AR46" s="104"/>
      <c r="AS46" s="102"/>
      <c r="AT46" s="107"/>
      <c r="AU46" s="107"/>
    </row>
    <row r="47" spans="1:47" s="72" customFormat="1" x14ac:dyDescent="0.25">
      <c r="A47" s="56"/>
      <c r="B47" s="98"/>
      <c r="C47" s="56"/>
      <c r="D47" s="102"/>
      <c r="E47" s="103"/>
      <c r="G47" s="104"/>
      <c r="J47" s="105"/>
      <c r="K47" s="104"/>
      <c r="L47" s="106"/>
      <c r="M47" s="106"/>
      <c r="N47" s="106"/>
      <c r="O47" s="106"/>
      <c r="P47" s="106"/>
      <c r="Q47" s="106"/>
      <c r="R47" s="105"/>
      <c r="S47" s="107"/>
      <c r="T47" s="107"/>
      <c r="U47" s="105"/>
      <c r="V47" s="107"/>
      <c r="W47" s="107"/>
      <c r="X47" s="105"/>
      <c r="Y47" s="107"/>
      <c r="Z47" s="107"/>
      <c r="AA47" s="108"/>
      <c r="AB47" s="107"/>
      <c r="AC47" s="107"/>
      <c r="AD47" s="108"/>
      <c r="AE47" s="107"/>
      <c r="AF47" s="107"/>
      <c r="AG47" s="105"/>
      <c r="AH47" s="107"/>
      <c r="AI47" s="107"/>
      <c r="AJ47" s="105"/>
      <c r="AK47" s="105"/>
      <c r="AL47" s="109"/>
      <c r="AM47" s="110"/>
      <c r="AN47" s="107"/>
      <c r="AO47" s="107"/>
      <c r="AP47" s="107"/>
      <c r="AQ47" s="107"/>
      <c r="AR47" s="104"/>
      <c r="AS47" s="102"/>
      <c r="AT47" s="107"/>
      <c r="AU47" s="107"/>
    </row>
    <row r="48" spans="1:47" s="72" customFormat="1" x14ac:dyDescent="0.25">
      <c r="A48" s="56"/>
      <c r="B48" s="98"/>
      <c r="C48" s="56"/>
      <c r="D48" s="102"/>
      <c r="E48" s="103"/>
      <c r="G48" s="104"/>
      <c r="J48" s="105"/>
      <c r="K48" s="104"/>
      <c r="L48" s="106"/>
      <c r="M48" s="106"/>
      <c r="N48" s="106"/>
      <c r="O48" s="106"/>
      <c r="P48" s="106"/>
      <c r="Q48" s="106"/>
      <c r="R48" s="105"/>
      <c r="S48" s="107"/>
      <c r="T48" s="107"/>
      <c r="U48" s="105"/>
      <c r="V48" s="107"/>
      <c r="W48" s="107"/>
      <c r="X48" s="105"/>
      <c r="Y48" s="107"/>
      <c r="Z48" s="107"/>
      <c r="AA48" s="108"/>
      <c r="AB48" s="107"/>
      <c r="AC48" s="107"/>
      <c r="AD48" s="108"/>
      <c r="AE48" s="107"/>
      <c r="AF48" s="107"/>
      <c r="AG48" s="105"/>
      <c r="AH48" s="107"/>
      <c r="AI48" s="107"/>
      <c r="AJ48" s="105"/>
      <c r="AK48" s="105"/>
      <c r="AL48" s="109"/>
      <c r="AM48" s="110"/>
      <c r="AN48" s="107"/>
      <c r="AO48" s="107"/>
      <c r="AP48" s="107"/>
      <c r="AQ48" s="107"/>
      <c r="AR48" s="104"/>
      <c r="AS48" s="102"/>
      <c r="AT48" s="107"/>
      <c r="AU48" s="107"/>
    </row>
    <row r="49" spans="1:47" s="72" customFormat="1" x14ac:dyDescent="0.25">
      <c r="A49" s="56"/>
      <c r="B49" s="98"/>
      <c r="C49" s="56"/>
      <c r="D49" s="102"/>
      <c r="E49" s="103"/>
      <c r="G49" s="104"/>
      <c r="J49" s="105"/>
      <c r="K49" s="104"/>
      <c r="L49" s="106"/>
      <c r="M49" s="106"/>
      <c r="N49" s="106"/>
      <c r="O49" s="106"/>
      <c r="P49" s="106"/>
      <c r="Q49" s="106"/>
      <c r="R49" s="105"/>
      <c r="S49" s="107"/>
      <c r="T49" s="107"/>
      <c r="U49" s="105"/>
      <c r="V49" s="107"/>
      <c r="W49" s="107"/>
      <c r="X49" s="105"/>
      <c r="Y49" s="107"/>
      <c r="Z49" s="107"/>
      <c r="AA49" s="108"/>
      <c r="AB49" s="107"/>
      <c r="AC49" s="107"/>
      <c r="AD49" s="108"/>
      <c r="AE49" s="107"/>
      <c r="AF49" s="107"/>
      <c r="AG49" s="105"/>
      <c r="AH49" s="107"/>
      <c r="AI49" s="107"/>
      <c r="AJ49" s="105"/>
      <c r="AK49" s="105"/>
      <c r="AL49" s="109"/>
      <c r="AM49" s="110"/>
      <c r="AN49" s="107"/>
      <c r="AO49" s="107"/>
      <c r="AP49" s="107"/>
      <c r="AQ49" s="107"/>
      <c r="AR49" s="104"/>
      <c r="AS49" s="102"/>
      <c r="AT49" s="107"/>
      <c r="AU49" s="107"/>
    </row>
    <row r="50" spans="1:47" s="72" customFormat="1" x14ac:dyDescent="0.25">
      <c r="A50" s="56"/>
      <c r="B50" s="98"/>
      <c r="C50" s="56"/>
      <c r="D50" s="102"/>
      <c r="E50" s="103"/>
      <c r="G50" s="104"/>
      <c r="J50" s="105"/>
      <c r="K50" s="104"/>
      <c r="L50" s="106"/>
      <c r="M50" s="106"/>
      <c r="N50" s="106"/>
      <c r="O50" s="106"/>
      <c r="P50" s="106"/>
      <c r="Q50" s="106"/>
      <c r="R50" s="105"/>
      <c r="S50" s="107"/>
      <c r="T50" s="107"/>
      <c r="U50" s="105"/>
      <c r="V50" s="107"/>
      <c r="W50" s="107"/>
      <c r="X50" s="105"/>
      <c r="Y50" s="107"/>
      <c r="Z50" s="107"/>
      <c r="AA50" s="108"/>
      <c r="AB50" s="107"/>
      <c r="AC50" s="107"/>
      <c r="AD50" s="108"/>
      <c r="AE50" s="107"/>
      <c r="AF50" s="107"/>
      <c r="AG50" s="105"/>
      <c r="AH50" s="107"/>
      <c r="AI50" s="107"/>
      <c r="AJ50" s="105"/>
      <c r="AK50" s="105"/>
      <c r="AL50" s="109"/>
      <c r="AM50" s="110"/>
      <c r="AN50" s="107"/>
      <c r="AO50" s="107"/>
      <c r="AP50" s="107"/>
      <c r="AQ50" s="107"/>
      <c r="AR50" s="104"/>
      <c r="AS50" s="102"/>
      <c r="AT50" s="107"/>
      <c r="AU50" s="107"/>
    </row>
    <row r="51" spans="1:47" s="72" customFormat="1" x14ac:dyDescent="0.25">
      <c r="A51" s="56"/>
      <c r="B51" s="98"/>
      <c r="C51" s="56"/>
      <c r="D51" s="102"/>
      <c r="E51" s="103"/>
      <c r="G51" s="104"/>
      <c r="J51" s="105"/>
      <c r="K51" s="104"/>
      <c r="L51" s="106"/>
      <c r="M51" s="106"/>
      <c r="N51" s="106"/>
      <c r="O51" s="106"/>
      <c r="P51" s="106"/>
      <c r="Q51" s="106"/>
      <c r="R51" s="105"/>
      <c r="S51" s="107"/>
      <c r="T51" s="107"/>
      <c r="U51" s="105"/>
      <c r="V51" s="107"/>
      <c r="W51" s="107"/>
      <c r="X51" s="105"/>
      <c r="Y51" s="107"/>
      <c r="Z51" s="107"/>
      <c r="AA51" s="108"/>
      <c r="AB51" s="107"/>
      <c r="AC51" s="107"/>
      <c r="AD51" s="108"/>
      <c r="AE51" s="107"/>
      <c r="AF51" s="107"/>
      <c r="AG51" s="105"/>
      <c r="AH51" s="107"/>
      <c r="AI51" s="107"/>
      <c r="AJ51" s="105"/>
      <c r="AK51" s="105"/>
      <c r="AL51" s="109"/>
      <c r="AM51" s="110"/>
      <c r="AN51" s="107"/>
      <c r="AO51" s="107"/>
      <c r="AP51" s="107"/>
      <c r="AQ51" s="107"/>
      <c r="AR51" s="104"/>
      <c r="AS51" s="102"/>
      <c r="AT51" s="107"/>
      <c r="AU51" s="107"/>
    </row>
    <row r="52" spans="1:47" s="72" customFormat="1" x14ac:dyDescent="0.25">
      <c r="A52" s="56"/>
      <c r="B52" s="98"/>
      <c r="C52" s="56"/>
      <c r="D52" s="102"/>
      <c r="E52" s="103"/>
      <c r="G52" s="104"/>
      <c r="J52" s="105"/>
      <c r="K52" s="104"/>
      <c r="L52" s="106"/>
      <c r="M52" s="106"/>
      <c r="N52" s="106"/>
      <c r="O52" s="106"/>
      <c r="P52" s="106"/>
      <c r="Q52" s="106"/>
      <c r="R52" s="105"/>
      <c r="S52" s="107"/>
      <c r="T52" s="107"/>
      <c r="U52" s="105"/>
      <c r="V52" s="107"/>
      <c r="W52" s="107"/>
      <c r="X52" s="105"/>
      <c r="Y52" s="107"/>
      <c r="Z52" s="107"/>
      <c r="AA52" s="108"/>
      <c r="AB52" s="107"/>
      <c r="AC52" s="107"/>
      <c r="AD52" s="108"/>
      <c r="AE52" s="107"/>
      <c r="AF52" s="107"/>
      <c r="AG52" s="105"/>
      <c r="AH52" s="107"/>
      <c r="AI52" s="107"/>
      <c r="AJ52" s="105"/>
      <c r="AK52" s="105"/>
      <c r="AL52" s="109"/>
      <c r="AM52" s="110"/>
      <c r="AN52" s="107"/>
      <c r="AO52" s="107"/>
      <c r="AP52" s="107"/>
      <c r="AQ52" s="107"/>
      <c r="AR52" s="104"/>
      <c r="AS52" s="102"/>
      <c r="AT52" s="107"/>
      <c r="AU52" s="107"/>
    </row>
    <row r="53" spans="1:47" s="72" customFormat="1" x14ac:dyDescent="0.25">
      <c r="A53" s="56"/>
      <c r="B53" s="98"/>
      <c r="C53" s="56"/>
      <c r="D53" s="102"/>
      <c r="E53" s="103"/>
      <c r="G53" s="104"/>
      <c r="J53" s="105"/>
      <c r="K53" s="104"/>
      <c r="L53" s="106"/>
      <c r="M53" s="106"/>
      <c r="N53" s="106"/>
      <c r="O53" s="106"/>
      <c r="P53" s="106"/>
      <c r="Q53" s="106"/>
      <c r="R53" s="105"/>
      <c r="S53" s="107"/>
      <c r="T53" s="107"/>
      <c r="U53" s="105"/>
      <c r="V53" s="107"/>
      <c r="W53" s="107"/>
      <c r="X53" s="105"/>
      <c r="Y53" s="107"/>
      <c r="Z53" s="107"/>
      <c r="AA53" s="108"/>
      <c r="AB53" s="107"/>
      <c r="AC53" s="107"/>
      <c r="AD53" s="108"/>
      <c r="AE53" s="107"/>
      <c r="AF53" s="107"/>
      <c r="AG53" s="105"/>
      <c r="AH53" s="107"/>
      <c r="AI53" s="107"/>
      <c r="AJ53" s="105"/>
      <c r="AK53" s="105"/>
      <c r="AL53" s="109"/>
      <c r="AM53" s="110"/>
      <c r="AN53" s="107"/>
      <c r="AO53" s="107"/>
      <c r="AP53" s="107"/>
      <c r="AQ53" s="107"/>
      <c r="AR53" s="104"/>
      <c r="AS53" s="102"/>
      <c r="AT53" s="107"/>
      <c r="AU53" s="107"/>
    </row>
    <row r="54" spans="1:47" s="72" customFormat="1" x14ac:dyDescent="0.25">
      <c r="A54" s="56"/>
      <c r="B54" s="98"/>
      <c r="C54" s="56"/>
      <c r="D54" s="102"/>
      <c r="E54" s="103"/>
      <c r="G54" s="104"/>
      <c r="J54" s="105"/>
      <c r="K54" s="104"/>
      <c r="L54" s="106"/>
      <c r="M54" s="106"/>
      <c r="N54" s="106"/>
      <c r="O54" s="106"/>
      <c r="P54" s="106"/>
      <c r="Q54" s="106"/>
      <c r="R54" s="105"/>
      <c r="S54" s="107"/>
      <c r="T54" s="107"/>
      <c r="U54" s="105"/>
      <c r="V54" s="107"/>
      <c r="W54" s="107"/>
      <c r="X54" s="105"/>
      <c r="Y54" s="107"/>
      <c r="Z54" s="107"/>
      <c r="AA54" s="108"/>
      <c r="AB54" s="107"/>
      <c r="AC54" s="107"/>
      <c r="AD54" s="108"/>
      <c r="AE54" s="107"/>
      <c r="AF54" s="107"/>
      <c r="AG54" s="105"/>
      <c r="AH54" s="107"/>
      <c r="AI54" s="107"/>
      <c r="AJ54" s="105"/>
      <c r="AK54" s="105"/>
      <c r="AL54" s="109"/>
      <c r="AM54" s="110"/>
      <c r="AN54" s="107"/>
      <c r="AO54" s="107"/>
      <c r="AP54" s="107"/>
      <c r="AQ54" s="107"/>
      <c r="AR54" s="104"/>
      <c r="AS54" s="102"/>
      <c r="AT54" s="107"/>
      <c r="AU54" s="107"/>
    </row>
    <row r="55" spans="1:47" s="72" customFormat="1" x14ac:dyDescent="0.25">
      <c r="A55" s="56"/>
      <c r="B55" s="98"/>
      <c r="C55" s="56"/>
      <c r="D55" s="102"/>
      <c r="E55" s="103"/>
      <c r="G55" s="104"/>
      <c r="J55" s="105"/>
      <c r="K55" s="104"/>
      <c r="L55" s="106"/>
      <c r="M55" s="106"/>
      <c r="N55" s="106"/>
      <c r="O55" s="106"/>
      <c r="P55" s="106"/>
      <c r="Q55" s="106"/>
      <c r="R55" s="105"/>
      <c r="S55" s="107"/>
      <c r="T55" s="107"/>
      <c r="U55" s="105"/>
      <c r="V55" s="107"/>
      <c r="W55" s="107"/>
      <c r="X55" s="105"/>
      <c r="Y55" s="107"/>
      <c r="Z55" s="107"/>
      <c r="AA55" s="108"/>
      <c r="AB55" s="107"/>
      <c r="AC55" s="107"/>
      <c r="AD55" s="108"/>
      <c r="AE55" s="107"/>
      <c r="AF55" s="107"/>
      <c r="AG55" s="105"/>
      <c r="AH55" s="107"/>
      <c r="AI55" s="107"/>
      <c r="AJ55" s="105"/>
      <c r="AK55" s="105"/>
      <c r="AL55" s="109"/>
      <c r="AM55" s="110"/>
      <c r="AN55" s="107"/>
      <c r="AO55" s="107"/>
      <c r="AP55" s="107"/>
      <c r="AQ55" s="107"/>
      <c r="AR55" s="104"/>
      <c r="AS55" s="102"/>
      <c r="AT55" s="107"/>
      <c r="AU55" s="107"/>
    </row>
    <row r="56" spans="1:47" s="72" customFormat="1" x14ac:dyDescent="0.25">
      <c r="A56" s="56"/>
      <c r="B56" s="98"/>
      <c r="C56" s="56"/>
      <c r="D56" s="102"/>
      <c r="E56" s="103"/>
      <c r="G56" s="104"/>
      <c r="J56" s="105"/>
      <c r="K56" s="104"/>
      <c r="L56" s="106"/>
      <c r="M56" s="106"/>
      <c r="N56" s="106"/>
      <c r="O56" s="106"/>
      <c r="P56" s="106"/>
      <c r="Q56" s="106"/>
      <c r="R56" s="105"/>
      <c r="S56" s="107"/>
      <c r="T56" s="107"/>
      <c r="U56" s="105"/>
      <c r="V56" s="107"/>
      <c r="W56" s="107"/>
      <c r="X56" s="105"/>
      <c r="Y56" s="107"/>
      <c r="Z56" s="107"/>
      <c r="AA56" s="108"/>
      <c r="AB56" s="107"/>
      <c r="AC56" s="107"/>
      <c r="AD56" s="108"/>
      <c r="AE56" s="107"/>
      <c r="AF56" s="107"/>
      <c r="AG56" s="105"/>
      <c r="AH56" s="107"/>
      <c r="AI56" s="107"/>
      <c r="AJ56" s="105"/>
      <c r="AK56" s="105"/>
      <c r="AL56" s="109"/>
      <c r="AM56" s="110"/>
      <c r="AN56" s="107"/>
      <c r="AO56" s="107"/>
      <c r="AP56" s="107"/>
      <c r="AQ56" s="107"/>
      <c r="AR56" s="104"/>
      <c r="AS56" s="102"/>
      <c r="AT56" s="107"/>
      <c r="AU56" s="107"/>
    </row>
    <row r="57" spans="1:47" s="72" customFormat="1" x14ac:dyDescent="0.25">
      <c r="A57" s="56"/>
      <c r="B57" s="98"/>
      <c r="C57" s="56"/>
      <c r="D57" s="102"/>
      <c r="E57" s="103"/>
      <c r="G57" s="104"/>
      <c r="J57" s="105"/>
      <c r="K57" s="104"/>
      <c r="L57" s="106"/>
      <c r="M57" s="106"/>
      <c r="N57" s="106"/>
      <c r="O57" s="106"/>
      <c r="P57" s="106"/>
      <c r="Q57" s="106"/>
      <c r="R57" s="105"/>
      <c r="S57" s="107"/>
      <c r="T57" s="107"/>
      <c r="U57" s="105"/>
      <c r="V57" s="107"/>
      <c r="W57" s="107"/>
      <c r="X57" s="105"/>
      <c r="Y57" s="107"/>
      <c r="Z57" s="107"/>
      <c r="AA57" s="108"/>
      <c r="AB57" s="107"/>
      <c r="AC57" s="107"/>
      <c r="AD57" s="108"/>
      <c r="AE57" s="107"/>
      <c r="AF57" s="107"/>
      <c r="AG57" s="105"/>
      <c r="AH57" s="107"/>
      <c r="AI57" s="107"/>
      <c r="AJ57" s="105"/>
      <c r="AK57" s="105"/>
      <c r="AL57" s="109"/>
      <c r="AM57" s="110"/>
      <c r="AN57" s="107"/>
      <c r="AO57" s="107"/>
      <c r="AP57" s="107"/>
      <c r="AQ57" s="107"/>
      <c r="AR57" s="104"/>
      <c r="AS57" s="102"/>
      <c r="AT57" s="107"/>
      <c r="AU57" s="107"/>
    </row>
    <row r="58" spans="1:47" s="72" customFormat="1" x14ac:dyDescent="0.25">
      <c r="A58" s="56"/>
      <c r="B58" s="98"/>
      <c r="C58" s="56"/>
      <c r="D58" s="102"/>
      <c r="E58" s="103"/>
      <c r="G58" s="104"/>
      <c r="J58" s="105"/>
      <c r="K58" s="104"/>
      <c r="L58" s="106"/>
      <c r="M58" s="106"/>
      <c r="N58" s="106"/>
      <c r="O58" s="106"/>
      <c r="P58" s="106"/>
      <c r="Q58" s="106"/>
      <c r="R58" s="105"/>
      <c r="S58" s="107"/>
      <c r="T58" s="107"/>
      <c r="U58" s="105"/>
      <c r="V58" s="107"/>
      <c r="W58" s="107"/>
      <c r="X58" s="105"/>
      <c r="Y58" s="107"/>
      <c r="Z58" s="107"/>
      <c r="AA58" s="108"/>
      <c r="AB58" s="107"/>
      <c r="AC58" s="107"/>
      <c r="AD58" s="108"/>
      <c r="AE58" s="107"/>
      <c r="AF58" s="107"/>
      <c r="AG58" s="105"/>
      <c r="AH58" s="107"/>
      <c r="AI58" s="107"/>
      <c r="AJ58" s="105"/>
      <c r="AK58" s="105"/>
      <c r="AL58" s="109"/>
      <c r="AM58" s="110"/>
      <c r="AN58" s="107"/>
      <c r="AO58" s="107"/>
      <c r="AP58" s="107"/>
      <c r="AQ58" s="107"/>
      <c r="AR58" s="104"/>
      <c r="AS58" s="102"/>
      <c r="AT58" s="107"/>
      <c r="AU58" s="107"/>
    </row>
    <row r="59" spans="1:47" s="72" customFormat="1" x14ac:dyDescent="0.25">
      <c r="A59" s="56"/>
      <c r="B59" s="98"/>
      <c r="C59" s="56"/>
      <c r="D59" s="102"/>
      <c r="E59" s="103"/>
      <c r="G59" s="104"/>
      <c r="J59" s="105"/>
      <c r="K59" s="104"/>
      <c r="L59" s="106"/>
      <c r="M59" s="106"/>
      <c r="N59" s="106"/>
      <c r="O59" s="106"/>
      <c r="P59" s="106"/>
      <c r="Q59" s="106"/>
      <c r="R59" s="105"/>
      <c r="S59" s="107"/>
      <c r="T59" s="107"/>
      <c r="U59" s="105"/>
      <c r="V59" s="107"/>
      <c r="W59" s="107"/>
      <c r="X59" s="105"/>
      <c r="Y59" s="107"/>
      <c r="Z59" s="107"/>
      <c r="AA59" s="108"/>
      <c r="AB59" s="107"/>
      <c r="AC59" s="107"/>
      <c r="AD59" s="108"/>
      <c r="AE59" s="107"/>
      <c r="AF59" s="107"/>
      <c r="AG59" s="105"/>
      <c r="AH59" s="107"/>
      <c r="AI59" s="107"/>
      <c r="AJ59" s="105"/>
      <c r="AK59" s="105"/>
      <c r="AL59" s="109"/>
      <c r="AM59" s="110"/>
      <c r="AN59" s="107"/>
      <c r="AO59" s="107"/>
      <c r="AP59" s="107"/>
      <c r="AQ59" s="107"/>
      <c r="AR59" s="104"/>
      <c r="AS59" s="102"/>
      <c r="AT59" s="107"/>
      <c r="AU59" s="107"/>
    </row>
    <row r="60" spans="1:47" s="72" customFormat="1" x14ac:dyDescent="0.25">
      <c r="A60" s="56"/>
      <c r="B60" s="98"/>
      <c r="C60" s="56"/>
      <c r="D60" s="102"/>
      <c r="E60" s="103"/>
      <c r="G60" s="104"/>
      <c r="J60" s="105"/>
      <c r="K60" s="104"/>
      <c r="L60" s="106"/>
      <c r="M60" s="106"/>
      <c r="N60" s="106"/>
      <c r="O60" s="106"/>
      <c r="P60" s="106"/>
      <c r="Q60" s="106"/>
      <c r="R60" s="105"/>
      <c r="S60" s="107"/>
      <c r="T60" s="107"/>
      <c r="U60" s="105"/>
      <c r="V60" s="107"/>
      <c r="W60" s="107"/>
      <c r="X60" s="105"/>
      <c r="Y60" s="107"/>
      <c r="Z60" s="107"/>
      <c r="AA60" s="108"/>
      <c r="AB60" s="107"/>
      <c r="AC60" s="107"/>
      <c r="AD60" s="108"/>
      <c r="AE60" s="107"/>
      <c r="AF60" s="107"/>
      <c r="AG60" s="105"/>
      <c r="AH60" s="107"/>
      <c r="AI60" s="107"/>
      <c r="AJ60" s="105"/>
      <c r="AK60" s="105"/>
      <c r="AL60" s="109"/>
      <c r="AM60" s="110"/>
      <c r="AN60" s="107"/>
      <c r="AO60" s="107"/>
      <c r="AP60" s="107"/>
      <c r="AQ60" s="107"/>
      <c r="AR60" s="104"/>
      <c r="AS60" s="102"/>
      <c r="AT60" s="107"/>
      <c r="AU60" s="107"/>
    </row>
    <row r="61" spans="1:47" s="72" customFormat="1" x14ac:dyDescent="0.25">
      <c r="A61" s="56"/>
      <c r="B61" s="98"/>
      <c r="C61" s="56"/>
      <c r="D61" s="102"/>
      <c r="E61" s="103"/>
      <c r="G61" s="104"/>
      <c r="J61" s="105"/>
      <c r="K61" s="104"/>
      <c r="L61" s="106"/>
      <c r="M61" s="106"/>
      <c r="N61" s="106"/>
      <c r="O61" s="106"/>
      <c r="P61" s="106"/>
      <c r="Q61" s="106"/>
      <c r="R61" s="105"/>
      <c r="S61" s="107"/>
      <c r="T61" s="107"/>
      <c r="U61" s="105"/>
      <c r="V61" s="107"/>
      <c r="W61" s="107"/>
      <c r="X61" s="105"/>
      <c r="Y61" s="107"/>
      <c r="Z61" s="107"/>
      <c r="AA61" s="108"/>
      <c r="AB61" s="107"/>
      <c r="AC61" s="107"/>
      <c r="AD61" s="108"/>
      <c r="AE61" s="107"/>
      <c r="AF61" s="107"/>
      <c r="AG61" s="105"/>
      <c r="AH61" s="107"/>
      <c r="AI61" s="107"/>
      <c r="AJ61" s="105"/>
      <c r="AK61" s="105"/>
      <c r="AL61" s="109"/>
      <c r="AM61" s="110"/>
      <c r="AN61" s="107"/>
      <c r="AO61" s="107"/>
      <c r="AP61" s="107"/>
      <c r="AQ61" s="107"/>
      <c r="AR61" s="104"/>
      <c r="AS61" s="102"/>
      <c r="AT61" s="107"/>
      <c r="AU61" s="107"/>
    </row>
    <row r="62" spans="1:47" s="72" customFormat="1" x14ac:dyDescent="0.25">
      <c r="A62" s="56"/>
      <c r="B62" s="98"/>
      <c r="C62" s="56"/>
      <c r="D62" s="102"/>
      <c r="E62" s="103"/>
      <c r="G62" s="104"/>
      <c r="J62" s="105"/>
      <c r="K62" s="104"/>
      <c r="L62" s="106"/>
      <c r="M62" s="106"/>
      <c r="N62" s="106"/>
      <c r="O62" s="106"/>
      <c r="P62" s="106"/>
      <c r="Q62" s="106"/>
      <c r="R62" s="105"/>
      <c r="S62" s="107"/>
      <c r="T62" s="107"/>
      <c r="U62" s="105"/>
      <c r="V62" s="107"/>
      <c r="W62" s="107"/>
      <c r="X62" s="105"/>
      <c r="Y62" s="107"/>
      <c r="Z62" s="107"/>
      <c r="AA62" s="108"/>
      <c r="AB62" s="107"/>
      <c r="AC62" s="107"/>
      <c r="AD62" s="108"/>
      <c r="AE62" s="107"/>
      <c r="AF62" s="107"/>
      <c r="AG62" s="105"/>
      <c r="AH62" s="107"/>
      <c r="AI62" s="107"/>
      <c r="AJ62" s="105"/>
      <c r="AK62" s="105"/>
      <c r="AL62" s="109"/>
      <c r="AM62" s="110"/>
      <c r="AN62" s="107"/>
      <c r="AO62" s="107"/>
      <c r="AP62" s="107"/>
      <c r="AQ62" s="107"/>
      <c r="AR62" s="104"/>
      <c r="AS62" s="102"/>
      <c r="AT62" s="107"/>
      <c r="AU62" s="107"/>
    </row>
    <row r="63" spans="1:47" s="72" customFormat="1" x14ac:dyDescent="0.25">
      <c r="A63" s="56"/>
      <c r="B63" s="98"/>
      <c r="C63" s="56"/>
      <c r="D63" s="102"/>
      <c r="E63" s="103"/>
      <c r="G63" s="104"/>
      <c r="J63" s="105"/>
      <c r="K63" s="104"/>
      <c r="L63" s="106"/>
      <c r="M63" s="106"/>
      <c r="N63" s="106"/>
      <c r="O63" s="106"/>
      <c r="P63" s="106"/>
      <c r="Q63" s="106"/>
      <c r="R63" s="105"/>
      <c r="S63" s="107"/>
      <c r="T63" s="107"/>
      <c r="U63" s="105"/>
      <c r="V63" s="107"/>
      <c r="W63" s="107"/>
      <c r="X63" s="105"/>
      <c r="Y63" s="107"/>
      <c r="Z63" s="107"/>
      <c r="AA63" s="108"/>
      <c r="AB63" s="107"/>
      <c r="AC63" s="107"/>
      <c r="AD63" s="108"/>
      <c r="AE63" s="107"/>
      <c r="AF63" s="107"/>
      <c r="AG63" s="105"/>
      <c r="AH63" s="107"/>
      <c r="AI63" s="107"/>
      <c r="AJ63" s="105"/>
      <c r="AK63" s="105"/>
      <c r="AL63" s="109"/>
      <c r="AM63" s="110"/>
      <c r="AN63" s="107"/>
      <c r="AO63" s="107"/>
      <c r="AP63" s="107"/>
      <c r="AQ63" s="107"/>
      <c r="AR63" s="104"/>
      <c r="AS63" s="102"/>
      <c r="AT63" s="107"/>
      <c r="AU63" s="107"/>
    </row>
    <row r="64" spans="1:47" s="72" customFormat="1" x14ac:dyDescent="0.25">
      <c r="A64" s="56"/>
      <c r="B64" s="98"/>
      <c r="C64" s="56"/>
      <c r="D64" s="102"/>
      <c r="E64" s="103"/>
      <c r="G64" s="104"/>
      <c r="J64" s="105"/>
      <c r="K64" s="104"/>
      <c r="L64" s="106"/>
      <c r="M64" s="106"/>
      <c r="N64" s="106"/>
      <c r="O64" s="106"/>
      <c r="P64" s="106"/>
      <c r="Q64" s="106"/>
      <c r="R64" s="105"/>
      <c r="S64" s="107"/>
      <c r="T64" s="107"/>
      <c r="U64" s="105"/>
      <c r="V64" s="107"/>
      <c r="W64" s="107"/>
      <c r="X64" s="105"/>
      <c r="Y64" s="107"/>
      <c r="Z64" s="107"/>
      <c r="AA64" s="108"/>
      <c r="AB64" s="107"/>
      <c r="AC64" s="107"/>
      <c r="AD64" s="108"/>
      <c r="AE64" s="107"/>
      <c r="AF64" s="107"/>
      <c r="AG64" s="105"/>
      <c r="AH64" s="107"/>
      <c r="AI64" s="107"/>
      <c r="AJ64" s="105"/>
      <c r="AK64" s="105"/>
      <c r="AL64" s="109"/>
      <c r="AM64" s="110"/>
      <c r="AN64" s="107"/>
      <c r="AO64" s="107"/>
      <c r="AP64" s="107"/>
      <c r="AQ64" s="107"/>
      <c r="AR64" s="104"/>
      <c r="AS64" s="102"/>
      <c r="AT64" s="107"/>
      <c r="AU64" s="107"/>
    </row>
    <row r="65" spans="1:47" s="72" customFormat="1" x14ac:dyDescent="0.25">
      <c r="A65" s="56"/>
      <c r="B65" s="98"/>
      <c r="C65" s="56"/>
      <c r="D65" s="102"/>
      <c r="E65" s="103"/>
      <c r="G65" s="104"/>
      <c r="J65" s="105"/>
      <c r="K65" s="104"/>
      <c r="L65" s="106"/>
      <c r="M65" s="106"/>
      <c r="N65" s="106"/>
      <c r="O65" s="106"/>
      <c r="P65" s="106"/>
      <c r="Q65" s="106"/>
      <c r="R65" s="105"/>
      <c r="S65" s="107"/>
      <c r="T65" s="107"/>
      <c r="U65" s="105"/>
      <c r="V65" s="107"/>
      <c r="W65" s="107"/>
      <c r="X65" s="105"/>
      <c r="Y65" s="107"/>
      <c r="Z65" s="107"/>
      <c r="AA65" s="108"/>
      <c r="AB65" s="107"/>
      <c r="AC65" s="107"/>
      <c r="AD65" s="108"/>
      <c r="AE65" s="107"/>
      <c r="AF65" s="107"/>
      <c r="AG65" s="105"/>
      <c r="AH65" s="107"/>
      <c r="AI65" s="107"/>
      <c r="AJ65" s="105"/>
      <c r="AK65" s="105"/>
      <c r="AL65" s="109"/>
      <c r="AM65" s="110"/>
      <c r="AN65" s="107"/>
      <c r="AO65" s="107"/>
      <c r="AP65" s="107"/>
      <c r="AQ65" s="107"/>
      <c r="AR65" s="104"/>
      <c r="AS65" s="102"/>
      <c r="AT65" s="107"/>
      <c r="AU65" s="107"/>
    </row>
    <row r="66" spans="1:47" s="72" customFormat="1" x14ac:dyDescent="0.25">
      <c r="A66" s="56"/>
      <c r="B66" s="98"/>
      <c r="C66" s="56"/>
      <c r="D66" s="102"/>
      <c r="E66" s="103"/>
      <c r="G66" s="104"/>
      <c r="J66" s="105"/>
      <c r="K66" s="104"/>
      <c r="L66" s="106"/>
      <c r="M66" s="106"/>
      <c r="N66" s="106"/>
      <c r="O66" s="106"/>
      <c r="P66" s="106"/>
      <c r="Q66" s="106"/>
      <c r="R66" s="105"/>
      <c r="S66" s="107"/>
      <c r="T66" s="107"/>
      <c r="U66" s="105"/>
      <c r="V66" s="107"/>
      <c r="W66" s="107"/>
      <c r="X66" s="105"/>
      <c r="Y66" s="107"/>
      <c r="Z66" s="107"/>
      <c r="AA66" s="108"/>
      <c r="AB66" s="107"/>
      <c r="AC66" s="107"/>
      <c r="AD66" s="108"/>
      <c r="AE66" s="107"/>
      <c r="AF66" s="107"/>
      <c r="AG66" s="105"/>
      <c r="AH66" s="107"/>
      <c r="AI66" s="107"/>
      <c r="AJ66" s="105"/>
      <c r="AK66" s="105"/>
      <c r="AL66" s="109"/>
      <c r="AM66" s="110"/>
      <c r="AN66" s="107"/>
      <c r="AO66" s="107"/>
      <c r="AP66" s="107"/>
      <c r="AQ66" s="107"/>
      <c r="AR66" s="104"/>
      <c r="AS66" s="102"/>
      <c r="AT66" s="107"/>
      <c r="AU66" s="107"/>
    </row>
    <row r="67" spans="1:47" s="72" customFormat="1" x14ac:dyDescent="0.25">
      <c r="A67" s="56"/>
      <c r="B67" s="98"/>
      <c r="C67" s="56"/>
      <c r="D67" s="102"/>
      <c r="E67" s="103"/>
      <c r="G67" s="104"/>
      <c r="J67" s="105"/>
      <c r="K67" s="104"/>
      <c r="L67" s="106"/>
      <c r="M67" s="106"/>
      <c r="N67" s="106"/>
      <c r="O67" s="106"/>
      <c r="P67" s="106"/>
      <c r="Q67" s="106"/>
      <c r="R67" s="105"/>
      <c r="S67" s="107"/>
      <c r="T67" s="107"/>
      <c r="U67" s="105"/>
      <c r="V67" s="107"/>
      <c r="W67" s="107"/>
      <c r="X67" s="105"/>
      <c r="Y67" s="107"/>
      <c r="Z67" s="107"/>
      <c r="AA67" s="108"/>
      <c r="AB67" s="107"/>
      <c r="AC67" s="107"/>
      <c r="AD67" s="108"/>
      <c r="AE67" s="107"/>
      <c r="AF67" s="107"/>
      <c r="AG67" s="105"/>
      <c r="AH67" s="107"/>
      <c r="AI67" s="107"/>
      <c r="AJ67" s="105"/>
      <c r="AK67" s="105"/>
      <c r="AL67" s="109"/>
      <c r="AM67" s="110"/>
      <c r="AN67" s="107"/>
      <c r="AO67" s="107"/>
      <c r="AP67" s="107"/>
      <c r="AQ67" s="107"/>
      <c r="AR67" s="104"/>
      <c r="AS67" s="102"/>
      <c r="AT67" s="107"/>
      <c r="AU67" s="107"/>
    </row>
    <row r="68" spans="1:47" s="72" customFormat="1" x14ac:dyDescent="0.25">
      <c r="A68" s="56"/>
      <c r="B68" s="98"/>
      <c r="C68" s="56"/>
      <c r="D68" s="102"/>
      <c r="E68" s="103"/>
      <c r="G68" s="104"/>
      <c r="J68" s="105"/>
      <c r="K68" s="104"/>
      <c r="L68" s="106"/>
      <c r="M68" s="106"/>
      <c r="N68" s="106"/>
      <c r="O68" s="106"/>
      <c r="P68" s="106"/>
      <c r="Q68" s="106"/>
      <c r="R68" s="105"/>
      <c r="S68" s="107"/>
      <c r="T68" s="107"/>
      <c r="U68" s="105"/>
      <c r="V68" s="107"/>
      <c r="W68" s="107"/>
      <c r="X68" s="105"/>
      <c r="Y68" s="107"/>
      <c r="Z68" s="107"/>
      <c r="AA68" s="108"/>
      <c r="AB68" s="107"/>
      <c r="AC68" s="107"/>
      <c r="AD68" s="108"/>
      <c r="AE68" s="107"/>
      <c r="AF68" s="107"/>
      <c r="AG68" s="105"/>
      <c r="AH68" s="107"/>
      <c r="AI68" s="107"/>
      <c r="AJ68" s="105"/>
      <c r="AK68" s="105"/>
      <c r="AL68" s="109"/>
      <c r="AM68" s="110"/>
      <c r="AN68" s="107"/>
      <c r="AO68" s="107"/>
      <c r="AP68" s="107"/>
      <c r="AQ68" s="107"/>
      <c r="AR68" s="104"/>
      <c r="AS68" s="102"/>
      <c r="AT68" s="107"/>
      <c r="AU68" s="107"/>
    </row>
    <row r="69" spans="1:47" s="72" customFormat="1" x14ac:dyDescent="0.25">
      <c r="A69" s="56"/>
      <c r="B69" s="98"/>
      <c r="C69" s="56"/>
      <c r="D69" s="102"/>
      <c r="E69" s="103"/>
      <c r="G69" s="104"/>
      <c r="J69" s="105"/>
      <c r="K69" s="104"/>
      <c r="L69" s="106"/>
      <c r="M69" s="106"/>
      <c r="N69" s="106"/>
      <c r="O69" s="106"/>
      <c r="P69" s="106"/>
      <c r="Q69" s="106"/>
      <c r="R69" s="105"/>
      <c r="S69" s="107"/>
      <c r="T69" s="107"/>
      <c r="U69" s="105"/>
      <c r="V69" s="107"/>
      <c r="W69" s="107"/>
      <c r="X69" s="105"/>
      <c r="Y69" s="107"/>
      <c r="Z69" s="107"/>
      <c r="AA69" s="108"/>
      <c r="AB69" s="107"/>
      <c r="AC69" s="107"/>
      <c r="AD69" s="108"/>
      <c r="AE69" s="107"/>
      <c r="AF69" s="107"/>
      <c r="AG69" s="105"/>
      <c r="AH69" s="107"/>
      <c r="AI69" s="107"/>
      <c r="AJ69" s="105"/>
      <c r="AK69" s="105"/>
      <c r="AL69" s="109"/>
      <c r="AM69" s="110"/>
      <c r="AN69" s="107"/>
      <c r="AO69" s="107"/>
      <c r="AP69" s="107"/>
      <c r="AQ69" s="107"/>
      <c r="AR69" s="104"/>
      <c r="AS69" s="102"/>
      <c r="AT69" s="107"/>
      <c r="AU69" s="107"/>
    </row>
    <row r="70" spans="1:47" s="72" customFormat="1" x14ac:dyDescent="0.25">
      <c r="A70" s="56"/>
      <c r="B70" s="98"/>
      <c r="C70" s="56"/>
      <c r="D70" s="102"/>
      <c r="E70" s="103"/>
      <c r="G70" s="104"/>
      <c r="J70" s="105"/>
      <c r="K70" s="104"/>
      <c r="L70" s="106"/>
      <c r="M70" s="106"/>
      <c r="N70" s="106"/>
      <c r="O70" s="106"/>
      <c r="P70" s="106"/>
      <c r="Q70" s="106"/>
      <c r="R70" s="105"/>
      <c r="S70" s="107"/>
      <c r="T70" s="107"/>
      <c r="U70" s="105"/>
      <c r="V70" s="107"/>
      <c r="W70" s="107"/>
      <c r="X70" s="105"/>
      <c r="Y70" s="107"/>
      <c r="Z70" s="107"/>
      <c r="AA70" s="108"/>
      <c r="AB70" s="107"/>
      <c r="AC70" s="107"/>
      <c r="AD70" s="108"/>
      <c r="AE70" s="107"/>
      <c r="AF70" s="107"/>
      <c r="AG70" s="105"/>
      <c r="AH70" s="107"/>
      <c r="AI70" s="107"/>
      <c r="AJ70" s="105"/>
      <c r="AK70" s="105"/>
      <c r="AL70" s="109"/>
      <c r="AM70" s="110"/>
      <c r="AN70" s="107"/>
      <c r="AO70" s="107"/>
      <c r="AP70" s="107"/>
      <c r="AQ70" s="107"/>
      <c r="AR70" s="104"/>
      <c r="AS70" s="102"/>
      <c r="AT70" s="107"/>
      <c r="AU70" s="107"/>
    </row>
    <row r="71" spans="1:47" s="72" customFormat="1" x14ac:dyDescent="0.25">
      <c r="A71" s="56"/>
      <c r="B71" s="98"/>
      <c r="C71" s="56"/>
      <c r="D71" s="102"/>
      <c r="E71" s="103"/>
      <c r="G71" s="104"/>
      <c r="J71" s="105"/>
      <c r="K71" s="104"/>
      <c r="L71" s="106"/>
      <c r="M71" s="106"/>
      <c r="N71" s="106"/>
      <c r="O71" s="106"/>
      <c r="P71" s="106"/>
      <c r="Q71" s="106"/>
      <c r="R71" s="105"/>
      <c r="S71" s="107"/>
      <c r="T71" s="107"/>
      <c r="U71" s="105"/>
      <c r="V71" s="107"/>
      <c r="W71" s="107"/>
      <c r="X71" s="105"/>
      <c r="Y71" s="107"/>
      <c r="Z71" s="107"/>
      <c r="AA71" s="108"/>
      <c r="AB71" s="107"/>
      <c r="AC71" s="107"/>
      <c r="AD71" s="108"/>
      <c r="AE71" s="107"/>
      <c r="AF71" s="107"/>
      <c r="AG71" s="105"/>
      <c r="AH71" s="107"/>
      <c r="AI71" s="107"/>
      <c r="AJ71" s="105"/>
      <c r="AK71" s="105"/>
      <c r="AL71" s="109"/>
      <c r="AM71" s="110"/>
      <c r="AN71" s="107"/>
      <c r="AO71" s="107"/>
      <c r="AP71" s="107"/>
      <c r="AQ71" s="107"/>
      <c r="AR71" s="104"/>
      <c r="AS71" s="102"/>
      <c r="AT71" s="107"/>
      <c r="AU71" s="107"/>
    </row>
    <row r="72" spans="1:47" s="72" customFormat="1" x14ac:dyDescent="0.25">
      <c r="A72" s="56"/>
      <c r="B72" s="98"/>
      <c r="C72" s="56"/>
      <c r="D72" s="102"/>
      <c r="E72" s="103"/>
      <c r="G72" s="104"/>
      <c r="J72" s="105"/>
      <c r="K72" s="104"/>
      <c r="L72" s="106"/>
      <c r="M72" s="106"/>
      <c r="N72" s="106"/>
      <c r="O72" s="106"/>
      <c r="P72" s="106"/>
      <c r="Q72" s="106"/>
      <c r="R72" s="105"/>
      <c r="S72" s="107"/>
      <c r="T72" s="107"/>
      <c r="U72" s="105"/>
      <c r="V72" s="107"/>
      <c r="W72" s="107"/>
      <c r="X72" s="105"/>
      <c r="Y72" s="107"/>
      <c r="Z72" s="107"/>
      <c r="AA72" s="108"/>
      <c r="AB72" s="107"/>
      <c r="AC72" s="107"/>
      <c r="AD72" s="108"/>
      <c r="AE72" s="107"/>
      <c r="AF72" s="107"/>
      <c r="AG72" s="105"/>
      <c r="AH72" s="107"/>
      <c r="AI72" s="107"/>
      <c r="AJ72" s="105"/>
      <c r="AK72" s="105"/>
      <c r="AL72" s="109"/>
      <c r="AM72" s="110"/>
      <c r="AN72" s="107"/>
      <c r="AO72" s="107"/>
      <c r="AP72" s="107"/>
      <c r="AQ72" s="107"/>
      <c r="AR72" s="104"/>
      <c r="AS72" s="102"/>
      <c r="AT72" s="107"/>
      <c r="AU72" s="107"/>
    </row>
    <row r="73" spans="1:47" s="72" customFormat="1" x14ac:dyDescent="0.25">
      <c r="A73" s="56"/>
      <c r="B73" s="98"/>
      <c r="C73" s="56"/>
      <c r="D73" s="102"/>
      <c r="E73" s="103"/>
      <c r="G73" s="104"/>
      <c r="J73" s="105"/>
      <c r="K73" s="104"/>
      <c r="L73" s="106"/>
      <c r="M73" s="106"/>
      <c r="N73" s="106"/>
      <c r="O73" s="106"/>
      <c r="P73" s="106"/>
      <c r="Q73" s="106"/>
      <c r="R73" s="105"/>
      <c r="S73" s="107"/>
      <c r="T73" s="107"/>
      <c r="U73" s="105"/>
      <c r="V73" s="107"/>
      <c r="W73" s="107"/>
      <c r="X73" s="105"/>
      <c r="Y73" s="107"/>
      <c r="Z73" s="107"/>
      <c r="AA73" s="108"/>
      <c r="AB73" s="107"/>
      <c r="AC73" s="107"/>
      <c r="AD73" s="108"/>
      <c r="AE73" s="107"/>
      <c r="AF73" s="107"/>
      <c r="AG73" s="105"/>
      <c r="AH73" s="107"/>
      <c r="AI73" s="107"/>
      <c r="AJ73" s="105"/>
      <c r="AK73" s="105"/>
      <c r="AL73" s="109"/>
      <c r="AM73" s="110"/>
      <c r="AN73" s="107"/>
      <c r="AO73" s="107"/>
      <c r="AP73" s="107"/>
      <c r="AQ73" s="107"/>
      <c r="AR73" s="104"/>
      <c r="AS73" s="102"/>
      <c r="AT73" s="107"/>
      <c r="AU73" s="107"/>
    </row>
    <row r="74" spans="1:47" s="72" customFormat="1" x14ac:dyDescent="0.25">
      <c r="A74" s="56"/>
      <c r="B74" s="98"/>
      <c r="C74" s="56"/>
      <c r="D74" s="102"/>
      <c r="E74" s="103"/>
      <c r="G74" s="104"/>
      <c r="J74" s="105"/>
      <c r="K74" s="104"/>
      <c r="L74" s="106"/>
      <c r="M74" s="106"/>
      <c r="N74" s="106"/>
      <c r="O74" s="106"/>
      <c r="P74" s="106"/>
      <c r="Q74" s="106"/>
      <c r="R74" s="105"/>
      <c r="S74" s="107"/>
      <c r="T74" s="107"/>
      <c r="U74" s="105"/>
      <c r="V74" s="107"/>
      <c r="W74" s="107"/>
      <c r="X74" s="105"/>
      <c r="Y74" s="107"/>
      <c r="Z74" s="107"/>
      <c r="AA74" s="108"/>
      <c r="AB74" s="107"/>
      <c r="AC74" s="107"/>
      <c r="AD74" s="108"/>
      <c r="AE74" s="107"/>
      <c r="AF74" s="107"/>
      <c r="AG74" s="105"/>
      <c r="AH74" s="107"/>
      <c r="AI74" s="107"/>
      <c r="AJ74" s="105"/>
      <c r="AK74" s="105"/>
      <c r="AL74" s="109"/>
      <c r="AM74" s="110"/>
      <c r="AN74" s="107"/>
      <c r="AO74" s="107"/>
      <c r="AP74" s="107"/>
      <c r="AQ74" s="107"/>
      <c r="AR74" s="104"/>
      <c r="AS74" s="102"/>
      <c r="AT74" s="107"/>
      <c r="AU74" s="107"/>
    </row>
    <row r="75" spans="1:47" s="72" customFormat="1" x14ac:dyDescent="0.25">
      <c r="A75" s="56"/>
      <c r="B75" s="98"/>
      <c r="C75" s="56"/>
      <c r="D75" s="102"/>
      <c r="E75" s="103"/>
      <c r="G75" s="104"/>
      <c r="J75" s="105"/>
      <c r="K75" s="104"/>
      <c r="L75" s="106"/>
      <c r="M75" s="106"/>
      <c r="N75" s="106"/>
      <c r="O75" s="106"/>
      <c r="P75" s="106"/>
      <c r="Q75" s="106"/>
      <c r="R75" s="105"/>
      <c r="S75" s="107"/>
      <c r="T75" s="107"/>
      <c r="U75" s="105"/>
      <c r="V75" s="107"/>
      <c r="W75" s="107"/>
      <c r="X75" s="105"/>
      <c r="Y75" s="107"/>
      <c r="Z75" s="107"/>
      <c r="AA75" s="108"/>
      <c r="AB75" s="107"/>
      <c r="AC75" s="107"/>
      <c r="AD75" s="108"/>
      <c r="AE75" s="107"/>
      <c r="AF75" s="107"/>
      <c r="AG75" s="105"/>
      <c r="AH75" s="107"/>
      <c r="AI75" s="107"/>
      <c r="AJ75" s="105"/>
      <c r="AK75" s="105"/>
      <c r="AL75" s="109"/>
      <c r="AM75" s="110"/>
      <c r="AN75" s="107"/>
      <c r="AO75" s="107"/>
      <c r="AP75" s="107"/>
      <c r="AQ75" s="107"/>
      <c r="AR75" s="104"/>
      <c r="AS75" s="102"/>
      <c r="AT75" s="107"/>
      <c r="AU75" s="107"/>
    </row>
    <row r="76" spans="1:47" s="72" customFormat="1" x14ac:dyDescent="0.25">
      <c r="A76" s="56"/>
      <c r="B76" s="98"/>
      <c r="C76" s="56"/>
      <c r="D76" s="102"/>
      <c r="E76" s="103"/>
      <c r="G76" s="104"/>
      <c r="J76" s="105"/>
      <c r="K76" s="104"/>
      <c r="L76" s="106"/>
      <c r="M76" s="106"/>
      <c r="N76" s="106"/>
      <c r="O76" s="106"/>
      <c r="P76" s="106"/>
      <c r="Q76" s="106"/>
      <c r="R76" s="105"/>
      <c r="S76" s="107"/>
      <c r="T76" s="107"/>
      <c r="U76" s="105"/>
      <c r="V76" s="107"/>
      <c r="W76" s="107"/>
      <c r="X76" s="105"/>
      <c r="Y76" s="107"/>
      <c r="Z76" s="107"/>
      <c r="AA76" s="108"/>
      <c r="AB76" s="107"/>
      <c r="AC76" s="107"/>
      <c r="AD76" s="108"/>
      <c r="AE76" s="107"/>
      <c r="AF76" s="107"/>
      <c r="AG76" s="105"/>
      <c r="AH76" s="107"/>
      <c r="AI76" s="107"/>
      <c r="AJ76" s="105"/>
      <c r="AK76" s="105"/>
      <c r="AL76" s="109"/>
      <c r="AM76" s="110"/>
      <c r="AN76" s="107"/>
      <c r="AO76" s="107"/>
      <c r="AP76" s="107"/>
      <c r="AQ76" s="107"/>
      <c r="AR76" s="104"/>
      <c r="AS76" s="102"/>
      <c r="AT76" s="107"/>
      <c r="AU76" s="107"/>
    </row>
    <row r="77" spans="1:47" s="72" customFormat="1" x14ac:dyDescent="0.25">
      <c r="A77" s="56"/>
      <c r="B77" s="98"/>
      <c r="C77" s="56"/>
      <c r="D77" s="102"/>
      <c r="E77" s="103"/>
      <c r="G77" s="104"/>
      <c r="J77" s="105"/>
      <c r="K77" s="104"/>
      <c r="L77" s="106"/>
      <c r="M77" s="106"/>
      <c r="N77" s="106"/>
      <c r="O77" s="106"/>
      <c r="P77" s="106"/>
      <c r="Q77" s="106"/>
      <c r="R77" s="105"/>
      <c r="S77" s="107"/>
      <c r="T77" s="107"/>
      <c r="U77" s="105"/>
      <c r="V77" s="107"/>
      <c r="W77" s="107"/>
      <c r="X77" s="105"/>
      <c r="Y77" s="107"/>
      <c r="Z77" s="107"/>
      <c r="AA77" s="108"/>
      <c r="AB77" s="107"/>
      <c r="AC77" s="107"/>
      <c r="AD77" s="108"/>
      <c r="AE77" s="107"/>
      <c r="AF77" s="107"/>
      <c r="AG77" s="105"/>
      <c r="AH77" s="107"/>
      <c r="AI77" s="107"/>
      <c r="AJ77" s="105"/>
      <c r="AK77" s="105"/>
      <c r="AL77" s="109"/>
      <c r="AM77" s="110"/>
      <c r="AN77" s="107"/>
      <c r="AO77" s="107"/>
      <c r="AP77" s="107"/>
      <c r="AQ77" s="107"/>
      <c r="AR77" s="104"/>
      <c r="AS77" s="102"/>
      <c r="AT77" s="107"/>
      <c r="AU77" s="107"/>
    </row>
    <row r="78" spans="1:47" s="72" customFormat="1" x14ac:dyDescent="0.25">
      <c r="A78" s="56"/>
      <c r="B78" s="98"/>
      <c r="C78" s="56"/>
      <c r="D78" s="102"/>
      <c r="E78" s="103"/>
      <c r="G78" s="104"/>
      <c r="J78" s="105"/>
      <c r="K78" s="104"/>
      <c r="L78" s="106"/>
      <c r="M78" s="106"/>
      <c r="N78" s="106"/>
      <c r="O78" s="106"/>
      <c r="P78" s="106"/>
      <c r="Q78" s="106"/>
      <c r="R78" s="105"/>
      <c r="S78" s="107"/>
      <c r="T78" s="107"/>
      <c r="U78" s="105"/>
      <c r="V78" s="107"/>
      <c r="W78" s="107"/>
      <c r="X78" s="105"/>
      <c r="Y78" s="107"/>
      <c r="Z78" s="107"/>
      <c r="AA78" s="108"/>
      <c r="AB78" s="107"/>
      <c r="AC78" s="107"/>
      <c r="AD78" s="108"/>
      <c r="AE78" s="107"/>
      <c r="AF78" s="107"/>
      <c r="AG78" s="105"/>
      <c r="AH78" s="107"/>
      <c r="AI78" s="107"/>
      <c r="AJ78" s="105"/>
      <c r="AK78" s="105"/>
      <c r="AL78" s="109"/>
      <c r="AM78" s="110"/>
      <c r="AN78" s="107"/>
      <c r="AO78" s="107"/>
      <c r="AP78" s="107"/>
      <c r="AQ78" s="107"/>
      <c r="AR78" s="104"/>
      <c r="AS78" s="102"/>
      <c r="AT78" s="107"/>
      <c r="AU78" s="107"/>
    </row>
    <row r="79" spans="1:47" s="72" customFormat="1" x14ac:dyDescent="0.25">
      <c r="A79" s="56"/>
      <c r="B79" s="98"/>
      <c r="C79" s="56"/>
      <c r="D79" s="102"/>
      <c r="E79" s="103"/>
      <c r="G79" s="104"/>
      <c r="J79" s="105"/>
      <c r="K79" s="104"/>
      <c r="L79" s="106"/>
      <c r="M79" s="106"/>
      <c r="N79" s="106"/>
      <c r="O79" s="106"/>
      <c r="P79" s="106"/>
      <c r="Q79" s="106"/>
      <c r="R79" s="105"/>
      <c r="S79" s="107"/>
      <c r="T79" s="107"/>
      <c r="U79" s="105"/>
      <c r="V79" s="107"/>
      <c r="W79" s="107"/>
      <c r="X79" s="105"/>
      <c r="Y79" s="107"/>
      <c r="Z79" s="107"/>
      <c r="AA79" s="108"/>
      <c r="AB79" s="107"/>
      <c r="AC79" s="107"/>
      <c r="AD79" s="108"/>
      <c r="AE79" s="107"/>
      <c r="AF79" s="107"/>
      <c r="AG79" s="105"/>
      <c r="AH79" s="107"/>
      <c r="AI79" s="107"/>
      <c r="AJ79" s="105"/>
      <c r="AK79" s="105"/>
      <c r="AL79" s="109"/>
      <c r="AM79" s="110"/>
      <c r="AN79" s="107"/>
      <c r="AO79" s="107"/>
      <c r="AP79" s="107"/>
      <c r="AQ79" s="107"/>
      <c r="AR79" s="104"/>
      <c r="AS79" s="102"/>
      <c r="AT79" s="107"/>
      <c r="AU79" s="107"/>
    </row>
    <row r="80" spans="1:47" s="72" customFormat="1" x14ac:dyDescent="0.25">
      <c r="A80" s="56"/>
      <c r="B80" s="98"/>
      <c r="C80" s="56"/>
      <c r="D80" s="102"/>
      <c r="E80" s="103"/>
      <c r="G80" s="104"/>
      <c r="J80" s="105"/>
      <c r="K80" s="104"/>
      <c r="L80" s="106"/>
      <c r="M80" s="106"/>
      <c r="N80" s="106"/>
      <c r="O80" s="106"/>
      <c r="P80" s="106"/>
      <c r="Q80" s="106"/>
      <c r="R80" s="105"/>
      <c r="S80" s="107"/>
      <c r="T80" s="107"/>
      <c r="U80" s="105"/>
      <c r="V80" s="107"/>
      <c r="W80" s="107"/>
      <c r="X80" s="105"/>
      <c r="Y80" s="107"/>
      <c r="Z80" s="107"/>
      <c r="AA80" s="108"/>
      <c r="AB80" s="107"/>
      <c r="AC80" s="107"/>
      <c r="AD80" s="108"/>
      <c r="AE80" s="107"/>
      <c r="AF80" s="107"/>
      <c r="AG80" s="105"/>
      <c r="AH80" s="107"/>
      <c r="AI80" s="107"/>
      <c r="AJ80" s="105"/>
      <c r="AK80" s="105"/>
      <c r="AL80" s="109"/>
      <c r="AM80" s="110"/>
      <c r="AN80" s="107"/>
      <c r="AO80" s="107"/>
      <c r="AP80" s="107"/>
      <c r="AQ80" s="107"/>
      <c r="AR80" s="104"/>
      <c r="AS80" s="102"/>
      <c r="AT80" s="107"/>
      <c r="AU80" s="107"/>
    </row>
    <row r="81" spans="1:47" s="72" customFormat="1" x14ac:dyDescent="0.25">
      <c r="A81" s="56"/>
      <c r="B81" s="98"/>
      <c r="C81" s="56"/>
      <c r="D81" s="102"/>
      <c r="E81" s="103"/>
      <c r="G81" s="104"/>
      <c r="J81" s="105"/>
      <c r="K81" s="104"/>
      <c r="L81" s="106"/>
      <c r="M81" s="106"/>
      <c r="N81" s="106"/>
      <c r="O81" s="106"/>
      <c r="P81" s="106"/>
      <c r="Q81" s="106"/>
      <c r="R81" s="105"/>
      <c r="S81" s="107"/>
      <c r="T81" s="107"/>
      <c r="U81" s="105"/>
      <c r="V81" s="107"/>
      <c r="W81" s="107"/>
      <c r="X81" s="105"/>
      <c r="Y81" s="107"/>
      <c r="Z81" s="107"/>
      <c r="AA81" s="108"/>
      <c r="AB81" s="107"/>
      <c r="AC81" s="107"/>
      <c r="AD81" s="108"/>
      <c r="AE81" s="107"/>
      <c r="AF81" s="107"/>
      <c r="AG81" s="105"/>
      <c r="AH81" s="107"/>
      <c r="AI81" s="107"/>
      <c r="AJ81" s="105"/>
      <c r="AK81" s="105"/>
      <c r="AL81" s="109"/>
      <c r="AM81" s="110"/>
      <c r="AN81" s="107"/>
      <c r="AO81" s="107"/>
      <c r="AP81" s="107"/>
      <c r="AQ81" s="107"/>
      <c r="AR81" s="104"/>
      <c r="AS81" s="102"/>
      <c r="AT81" s="107"/>
      <c r="AU81" s="107"/>
    </row>
    <row r="82" spans="1:47" s="72" customFormat="1" x14ac:dyDescent="0.25">
      <c r="A82" s="56"/>
      <c r="B82" s="98"/>
      <c r="C82" s="56"/>
      <c r="D82" s="102"/>
      <c r="E82" s="103"/>
      <c r="G82" s="104"/>
      <c r="J82" s="105"/>
      <c r="K82" s="104"/>
      <c r="L82" s="106"/>
      <c r="M82" s="106"/>
      <c r="N82" s="106"/>
      <c r="O82" s="106"/>
      <c r="P82" s="106"/>
      <c r="Q82" s="106"/>
      <c r="R82" s="105"/>
      <c r="S82" s="107"/>
      <c r="T82" s="107"/>
      <c r="U82" s="105"/>
      <c r="V82" s="107"/>
      <c r="W82" s="107"/>
      <c r="X82" s="105"/>
      <c r="Y82" s="107"/>
      <c r="Z82" s="107"/>
      <c r="AA82" s="108"/>
      <c r="AB82" s="107"/>
      <c r="AC82" s="107"/>
      <c r="AD82" s="108"/>
      <c r="AE82" s="107"/>
      <c r="AF82" s="107"/>
      <c r="AG82" s="105"/>
      <c r="AH82" s="107"/>
      <c r="AI82" s="107"/>
      <c r="AJ82" s="105"/>
      <c r="AK82" s="105"/>
      <c r="AL82" s="109"/>
      <c r="AM82" s="110"/>
      <c r="AN82" s="107"/>
      <c r="AO82" s="107"/>
      <c r="AP82" s="107"/>
      <c r="AQ82" s="107"/>
      <c r="AR82" s="104"/>
      <c r="AS82" s="102"/>
      <c r="AT82" s="107"/>
      <c r="AU82" s="107"/>
    </row>
    <row r="83" spans="1:47" s="72" customFormat="1" x14ac:dyDescent="0.25">
      <c r="A83" s="56"/>
      <c r="B83" s="98"/>
      <c r="C83" s="56"/>
      <c r="D83" s="102"/>
      <c r="E83" s="103"/>
      <c r="G83" s="104"/>
      <c r="J83" s="105"/>
      <c r="K83" s="104"/>
      <c r="L83" s="106"/>
      <c r="M83" s="106"/>
      <c r="N83" s="106"/>
      <c r="O83" s="106"/>
      <c r="P83" s="106"/>
      <c r="Q83" s="106"/>
      <c r="R83" s="105"/>
      <c r="S83" s="107"/>
      <c r="T83" s="107"/>
      <c r="U83" s="105"/>
      <c r="V83" s="107"/>
      <c r="W83" s="107"/>
      <c r="X83" s="105"/>
      <c r="Y83" s="107"/>
      <c r="Z83" s="107"/>
      <c r="AA83" s="108"/>
      <c r="AB83" s="107"/>
      <c r="AC83" s="107"/>
      <c r="AD83" s="108"/>
      <c r="AE83" s="107"/>
      <c r="AF83" s="107"/>
      <c r="AG83" s="105"/>
      <c r="AH83" s="107"/>
      <c r="AI83" s="107"/>
      <c r="AJ83" s="105"/>
      <c r="AK83" s="105"/>
      <c r="AL83" s="109"/>
      <c r="AM83" s="110"/>
      <c r="AN83" s="107"/>
      <c r="AO83" s="107"/>
      <c r="AP83" s="107"/>
      <c r="AQ83" s="107"/>
      <c r="AR83" s="104"/>
      <c r="AS83" s="102"/>
      <c r="AT83" s="107"/>
      <c r="AU83" s="107"/>
    </row>
    <row r="84" spans="1:47" s="72" customFormat="1" x14ac:dyDescent="0.25">
      <c r="A84" s="56"/>
      <c r="B84" s="98"/>
      <c r="C84" s="56"/>
      <c r="D84" s="102"/>
      <c r="E84" s="103"/>
      <c r="G84" s="104"/>
      <c r="J84" s="105"/>
      <c r="K84" s="104"/>
      <c r="L84" s="106"/>
      <c r="M84" s="106"/>
      <c r="N84" s="106"/>
      <c r="O84" s="106"/>
      <c r="P84" s="106"/>
      <c r="Q84" s="106"/>
      <c r="R84" s="105"/>
      <c r="S84" s="107"/>
      <c r="T84" s="107"/>
      <c r="U84" s="105"/>
      <c r="V84" s="107"/>
      <c r="W84" s="107"/>
      <c r="X84" s="105"/>
      <c r="Y84" s="107"/>
      <c r="Z84" s="107"/>
      <c r="AA84" s="108"/>
      <c r="AB84" s="107"/>
      <c r="AC84" s="107"/>
      <c r="AD84" s="108"/>
      <c r="AE84" s="107"/>
      <c r="AF84" s="107"/>
      <c r="AG84" s="105"/>
      <c r="AH84" s="107"/>
      <c r="AI84" s="107"/>
      <c r="AJ84" s="105"/>
      <c r="AK84" s="105"/>
      <c r="AL84" s="109"/>
      <c r="AM84" s="110"/>
      <c r="AN84" s="107"/>
      <c r="AO84" s="107"/>
      <c r="AP84" s="107"/>
      <c r="AQ84" s="107"/>
      <c r="AR84" s="104"/>
      <c r="AS84" s="102"/>
      <c r="AT84" s="107"/>
      <c r="AU84" s="107"/>
    </row>
    <row r="85" spans="1:47" s="72" customFormat="1" x14ac:dyDescent="0.25">
      <c r="A85" s="56"/>
      <c r="B85" s="98"/>
      <c r="C85" s="56"/>
      <c r="D85" s="102"/>
      <c r="E85" s="103"/>
      <c r="G85" s="104"/>
      <c r="J85" s="105"/>
      <c r="K85" s="104"/>
      <c r="L85" s="106"/>
      <c r="M85" s="106"/>
      <c r="N85" s="106"/>
      <c r="O85" s="106"/>
      <c r="P85" s="106"/>
      <c r="Q85" s="106"/>
      <c r="R85" s="105"/>
      <c r="S85" s="107"/>
      <c r="T85" s="107"/>
      <c r="U85" s="105"/>
      <c r="V85" s="107"/>
      <c r="W85" s="107"/>
      <c r="X85" s="105"/>
      <c r="Y85" s="107"/>
      <c r="Z85" s="107"/>
      <c r="AA85" s="108"/>
      <c r="AB85" s="107"/>
      <c r="AC85" s="107"/>
      <c r="AD85" s="108"/>
      <c r="AE85" s="107"/>
      <c r="AF85" s="107"/>
      <c r="AG85" s="105"/>
      <c r="AH85" s="107"/>
      <c r="AI85" s="107"/>
      <c r="AJ85" s="105"/>
      <c r="AK85" s="105"/>
      <c r="AL85" s="109"/>
      <c r="AM85" s="110"/>
      <c r="AN85" s="107"/>
      <c r="AO85" s="107"/>
      <c r="AP85" s="107"/>
      <c r="AQ85" s="107"/>
      <c r="AR85" s="104"/>
      <c r="AS85" s="102"/>
      <c r="AT85" s="107"/>
      <c r="AU85" s="107"/>
    </row>
    <row r="86" spans="1:47" s="72" customFormat="1" x14ac:dyDescent="0.25">
      <c r="A86" s="56"/>
      <c r="B86" s="98"/>
      <c r="C86" s="56"/>
      <c r="D86" s="102"/>
      <c r="E86" s="103"/>
      <c r="G86" s="104"/>
      <c r="J86" s="105"/>
      <c r="K86" s="104"/>
      <c r="L86" s="106"/>
      <c r="M86" s="106"/>
      <c r="N86" s="106"/>
      <c r="O86" s="106"/>
      <c r="P86" s="106"/>
      <c r="Q86" s="106"/>
      <c r="R86" s="105"/>
      <c r="S86" s="107"/>
      <c r="T86" s="107"/>
      <c r="U86" s="105"/>
      <c r="V86" s="107"/>
      <c r="W86" s="107"/>
      <c r="X86" s="105"/>
      <c r="Y86" s="107"/>
      <c r="Z86" s="107"/>
      <c r="AA86" s="108"/>
      <c r="AB86" s="107"/>
      <c r="AC86" s="107"/>
      <c r="AD86" s="108"/>
      <c r="AE86" s="107"/>
      <c r="AF86" s="107"/>
      <c r="AG86" s="105"/>
      <c r="AH86" s="107"/>
      <c r="AI86" s="107"/>
      <c r="AJ86" s="105"/>
      <c r="AK86" s="105"/>
      <c r="AL86" s="109"/>
      <c r="AM86" s="110"/>
      <c r="AN86" s="107"/>
      <c r="AO86" s="107"/>
      <c r="AP86" s="107"/>
      <c r="AQ86" s="107"/>
      <c r="AR86" s="104"/>
      <c r="AS86" s="102"/>
      <c r="AT86" s="107"/>
      <c r="AU86" s="107"/>
    </row>
    <row r="87" spans="1:47" s="72" customFormat="1" x14ac:dyDescent="0.25">
      <c r="A87" s="56"/>
      <c r="B87" s="98"/>
      <c r="C87" s="56"/>
      <c r="D87" s="102"/>
      <c r="E87" s="103"/>
      <c r="G87" s="104"/>
      <c r="J87" s="105"/>
      <c r="K87" s="104"/>
      <c r="L87" s="106"/>
      <c r="M87" s="106"/>
      <c r="N87" s="106"/>
      <c r="O87" s="106"/>
      <c r="P87" s="106"/>
      <c r="Q87" s="106"/>
      <c r="R87" s="105"/>
      <c r="S87" s="107"/>
      <c r="T87" s="107"/>
      <c r="U87" s="105"/>
      <c r="V87" s="107"/>
      <c r="W87" s="107"/>
      <c r="X87" s="105"/>
      <c r="Y87" s="107"/>
      <c r="Z87" s="107"/>
      <c r="AA87" s="108"/>
      <c r="AB87" s="107"/>
      <c r="AC87" s="107"/>
      <c r="AD87" s="108"/>
      <c r="AE87" s="107"/>
      <c r="AF87" s="107"/>
      <c r="AG87" s="105"/>
      <c r="AH87" s="107"/>
      <c r="AI87" s="107"/>
      <c r="AJ87" s="105"/>
      <c r="AK87" s="105"/>
      <c r="AL87" s="109"/>
      <c r="AM87" s="110"/>
      <c r="AN87" s="107"/>
      <c r="AO87" s="107"/>
      <c r="AP87" s="107"/>
      <c r="AQ87" s="107"/>
      <c r="AR87" s="104"/>
      <c r="AS87" s="102"/>
      <c r="AT87" s="107"/>
      <c r="AU87" s="107"/>
    </row>
    <row r="88" spans="1:47" s="72" customFormat="1" x14ac:dyDescent="0.25">
      <c r="A88" s="56"/>
      <c r="B88" s="98"/>
      <c r="C88" s="56"/>
      <c r="D88" s="102"/>
      <c r="E88" s="103"/>
      <c r="G88" s="104"/>
      <c r="J88" s="105"/>
      <c r="K88" s="104"/>
      <c r="L88" s="106"/>
      <c r="M88" s="106"/>
      <c r="N88" s="106"/>
      <c r="O88" s="106"/>
      <c r="P88" s="106"/>
      <c r="Q88" s="106"/>
      <c r="R88" s="105"/>
      <c r="S88" s="107"/>
      <c r="T88" s="107"/>
      <c r="U88" s="105"/>
      <c r="V88" s="107"/>
      <c r="W88" s="107"/>
      <c r="X88" s="105"/>
      <c r="Y88" s="107"/>
      <c r="Z88" s="107"/>
      <c r="AA88" s="108"/>
      <c r="AB88" s="107"/>
      <c r="AC88" s="107"/>
      <c r="AD88" s="108"/>
      <c r="AE88" s="107"/>
      <c r="AF88" s="107"/>
      <c r="AG88" s="105"/>
      <c r="AH88" s="107"/>
      <c r="AI88" s="107"/>
      <c r="AJ88" s="105"/>
      <c r="AK88" s="105"/>
      <c r="AL88" s="109"/>
      <c r="AM88" s="110"/>
      <c r="AN88" s="107"/>
      <c r="AO88" s="107"/>
      <c r="AP88" s="107"/>
      <c r="AQ88" s="107"/>
      <c r="AR88" s="104"/>
      <c r="AS88" s="102"/>
      <c r="AT88" s="107"/>
      <c r="AU88" s="107"/>
    </row>
    <row r="89" spans="1:47" s="72" customFormat="1" x14ac:dyDescent="0.25">
      <c r="A89" s="56"/>
      <c r="B89" s="98"/>
      <c r="C89" s="56"/>
      <c r="D89" s="102"/>
      <c r="E89" s="103"/>
      <c r="G89" s="104"/>
      <c r="J89" s="105"/>
      <c r="K89" s="104"/>
      <c r="L89" s="106"/>
      <c r="M89" s="106"/>
      <c r="N89" s="106"/>
      <c r="O89" s="106"/>
      <c r="P89" s="106"/>
      <c r="Q89" s="106"/>
      <c r="R89" s="105"/>
      <c r="S89" s="107"/>
      <c r="T89" s="107"/>
      <c r="U89" s="105"/>
      <c r="V89" s="107"/>
      <c r="W89" s="107"/>
      <c r="X89" s="105"/>
      <c r="Y89" s="107"/>
      <c r="Z89" s="107"/>
      <c r="AA89" s="108"/>
      <c r="AB89" s="107"/>
      <c r="AC89" s="107"/>
      <c r="AD89" s="108"/>
      <c r="AE89" s="107"/>
      <c r="AF89" s="107"/>
      <c r="AG89" s="105"/>
      <c r="AH89" s="107"/>
      <c r="AI89" s="107"/>
      <c r="AJ89" s="105"/>
      <c r="AK89" s="105"/>
      <c r="AL89" s="109"/>
      <c r="AM89" s="110"/>
      <c r="AN89" s="107"/>
      <c r="AO89" s="107"/>
      <c r="AP89" s="107"/>
      <c r="AQ89" s="107"/>
      <c r="AR89" s="104"/>
      <c r="AS89" s="102"/>
      <c r="AT89" s="107"/>
      <c r="AU89" s="107"/>
    </row>
    <row r="90" spans="1:47" s="72" customFormat="1" x14ac:dyDescent="0.25">
      <c r="A90" s="56"/>
      <c r="B90" s="98"/>
      <c r="C90" s="56"/>
      <c r="D90" s="102"/>
      <c r="E90" s="103"/>
      <c r="G90" s="104"/>
      <c r="J90" s="105"/>
      <c r="K90" s="104"/>
      <c r="L90" s="106"/>
      <c r="M90" s="106"/>
      <c r="N90" s="106"/>
      <c r="O90" s="106"/>
      <c r="P90" s="106"/>
      <c r="Q90" s="106"/>
      <c r="R90" s="105"/>
      <c r="S90" s="107"/>
      <c r="T90" s="107"/>
      <c r="U90" s="105"/>
      <c r="V90" s="107"/>
      <c r="W90" s="107"/>
      <c r="X90" s="105"/>
      <c r="Y90" s="107"/>
      <c r="Z90" s="107"/>
      <c r="AA90" s="108"/>
      <c r="AB90" s="107"/>
      <c r="AC90" s="107"/>
      <c r="AD90" s="108"/>
      <c r="AE90" s="107"/>
      <c r="AF90" s="107"/>
      <c r="AG90" s="105"/>
      <c r="AH90" s="107"/>
      <c r="AI90" s="107"/>
      <c r="AJ90" s="105"/>
      <c r="AK90" s="105"/>
      <c r="AL90" s="109"/>
      <c r="AM90" s="110"/>
      <c r="AN90" s="107"/>
      <c r="AO90" s="107"/>
      <c r="AP90" s="107"/>
      <c r="AQ90" s="107"/>
      <c r="AR90" s="104"/>
      <c r="AS90" s="102"/>
      <c r="AT90" s="107"/>
      <c r="AU90" s="107"/>
    </row>
    <row r="91" spans="1:47" s="72" customFormat="1" x14ac:dyDescent="0.25">
      <c r="A91" s="56"/>
      <c r="B91" s="98"/>
      <c r="C91" s="56"/>
      <c r="D91" s="102"/>
      <c r="E91" s="103"/>
      <c r="G91" s="104"/>
      <c r="J91" s="105"/>
      <c r="K91" s="104"/>
      <c r="L91" s="106"/>
      <c r="M91" s="106"/>
      <c r="N91" s="106"/>
      <c r="O91" s="106"/>
      <c r="P91" s="106"/>
      <c r="Q91" s="106"/>
      <c r="R91" s="105"/>
      <c r="S91" s="107"/>
      <c r="T91" s="107"/>
      <c r="U91" s="105"/>
      <c r="V91" s="107"/>
      <c r="W91" s="107"/>
      <c r="X91" s="105"/>
      <c r="Y91" s="107"/>
      <c r="Z91" s="107"/>
      <c r="AA91" s="108"/>
      <c r="AB91" s="107"/>
      <c r="AC91" s="107"/>
      <c r="AD91" s="108"/>
      <c r="AE91" s="107"/>
      <c r="AF91" s="107"/>
      <c r="AG91" s="105"/>
      <c r="AH91" s="107"/>
      <c r="AI91" s="107"/>
      <c r="AJ91" s="105"/>
      <c r="AK91" s="105"/>
      <c r="AL91" s="109"/>
      <c r="AM91" s="110"/>
      <c r="AN91" s="107"/>
      <c r="AO91" s="107"/>
      <c r="AP91" s="107"/>
      <c r="AQ91" s="107"/>
      <c r="AR91" s="104"/>
      <c r="AS91" s="102"/>
      <c r="AT91" s="107"/>
      <c r="AU91" s="107"/>
    </row>
    <row r="92" spans="1:47" s="72" customFormat="1" x14ac:dyDescent="0.25">
      <c r="A92" s="56"/>
      <c r="B92" s="98"/>
      <c r="C92" s="56"/>
      <c r="D92" s="102"/>
      <c r="E92" s="103"/>
      <c r="G92" s="104"/>
      <c r="J92" s="105"/>
      <c r="K92" s="104"/>
      <c r="L92" s="106"/>
      <c r="M92" s="106"/>
      <c r="N92" s="106"/>
      <c r="O92" s="106"/>
      <c r="P92" s="106"/>
      <c r="Q92" s="106"/>
      <c r="R92" s="105"/>
      <c r="S92" s="107"/>
      <c r="T92" s="107"/>
      <c r="U92" s="105"/>
      <c r="V92" s="107"/>
      <c r="W92" s="107"/>
      <c r="X92" s="105"/>
      <c r="Y92" s="107"/>
      <c r="Z92" s="107"/>
      <c r="AA92" s="108"/>
      <c r="AB92" s="107"/>
      <c r="AC92" s="107"/>
      <c r="AD92" s="108"/>
      <c r="AE92" s="107"/>
      <c r="AF92" s="107"/>
      <c r="AG92" s="105"/>
      <c r="AH92" s="107"/>
      <c r="AI92" s="107"/>
      <c r="AJ92" s="105"/>
      <c r="AK92" s="105"/>
      <c r="AL92" s="109"/>
      <c r="AM92" s="110"/>
      <c r="AN92" s="107"/>
      <c r="AO92" s="107"/>
      <c r="AP92" s="107"/>
      <c r="AQ92" s="107"/>
      <c r="AR92" s="104"/>
      <c r="AS92" s="102"/>
      <c r="AT92" s="107"/>
      <c r="AU92" s="107"/>
    </row>
    <row r="93" spans="1:47" s="72" customFormat="1" x14ac:dyDescent="0.25">
      <c r="A93" s="56"/>
      <c r="B93" s="98"/>
      <c r="C93" s="56"/>
      <c r="D93" s="102"/>
      <c r="E93" s="103"/>
      <c r="G93" s="104"/>
      <c r="J93" s="105"/>
      <c r="K93" s="104"/>
      <c r="L93" s="106"/>
      <c r="M93" s="106"/>
      <c r="N93" s="106"/>
      <c r="O93" s="106"/>
      <c r="P93" s="106"/>
      <c r="Q93" s="106"/>
      <c r="R93" s="105"/>
      <c r="S93" s="107"/>
      <c r="T93" s="107"/>
      <c r="U93" s="105"/>
      <c r="V93" s="107"/>
      <c r="W93" s="107"/>
      <c r="X93" s="105"/>
      <c r="Y93" s="107"/>
      <c r="Z93" s="107"/>
      <c r="AA93" s="108"/>
      <c r="AB93" s="107"/>
      <c r="AC93" s="107"/>
      <c r="AD93" s="108"/>
      <c r="AE93" s="107"/>
      <c r="AF93" s="107"/>
      <c r="AG93" s="105"/>
      <c r="AH93" s="107"/>
      <c r="AI93" s="107"/>
      <c r="AJ93" s="105"/>
      <c r="AK93" s="105"/>
      <c r="AL93" s="109"/>
      <c r="AM93" s="110"/>
      <c r="AN93" s="107"/>
      <c r="AO93" s="107"/>
      <c r="AP93" s="107"/>
      <c r="AQ93" s="107"/>
      <c r="AR93" s="104"/>
      <c r="AS93" s="102"/>
      <c r="AT93" s="107"/>
      <c r="AU93" s="107"/>
    </row>
    <row r="94" spans="1:47" s="72" customFormat="1" x14ac:dyDescent="0.25">
      <c r="A94" s="56"/>
      <c r="B94" s="98"/>
      <c r="C94" s="56"/>
      <c r="D94" s="102"/>
      <c r="E94" s="103"/>
      <c r="G94" s="104"/>
      <c r="J94" s="105"/>
      <c r="K94" s="104"/>
      <c r="L94" s="106"/>
      <c r="M94" s="106"/>
      <c r="N94" s="106"/>
      <c r="O94" s="106"/>
      <c r="P94" s="106"/>
      <c r="Q94" s="106"/>
      <c r="R94" s="105"/>
      <c r="S94" s="107"/>
      <c r="T94" s="107"/>
      <c r="U94" s="105"/>
      <c r="V94" s="107"/>
      <c r="W94" s="107"/>
      <c r="X94" s="105"/>
      <c r="Y94" s="107"/>
      <c r="Z94" s="107"/>
      <c r="AA94" s="108"/>
      <c r="AB94" s="107"/>
      <c r="AC94" s="107"/>
      <c r="AD94" s="108"/>
      <c r="AE94" s="107"/>
      <c r="AF94" s="107"/>
      <c r="AG94" s="105"/>
      <c r="AH94" s="107"/>
      <c r="AI94" s="107"/>
      <c r="AJ94" s="105"/>
      <c r="AK94" s="105"/>
      <c r="AL94" s="109"/>
      <c r="AM94" s="110"/>
      <c r="AN94" s="107"/>
      <c r="AO94" s="107"/>
      <c r="AP94" s="107"/>
      <c r="AQ94" s="107"/>
      <c r="AR94" s="104"/>
      <c r="AS94" s="102"/>
      <c r="AT94" s="107"/>
      <c r="AU94" s="107"/>
    </row>
    <row r="95" spans="1:47" s="72" customFormat="1" x14ac:dyDescent="0.25">
      <c r="A95" s="56"/>
      <c r="B95" s="98"/>
      <c r="C95" s="56"/>
      <c r="D95" s="102"/>
      <c r="E95" s="103"/>
      <c r="G95" s="104"/>
      <c r="J95" s="105"/>
      <c r="K95" s="104"/>
      <c r="L95" s="106"/>
      <c r="M95" s="106"/>
      <c r="N95" s="106"/>
      <c r="O95" s="106"/>
      <c r="P95" s="106"/>
      <c r="Q95" s="106"/>
      <c r="R95" s="105"/>
      <c r="S95" s="107"/>
      <c r="T95" s="107"/>
      <c r="U95" s="105"/>
      <c r="V95" s="107"/>
      <c r="W95" s="107"/>
      <c r="X95" s="105"/>
      <c r="Y95" s="107"/>
      <c r="Z95" s="107"/>
      <c r="AA95" s="108"/>
      <c r="AB95" s="107"/>
      <c r="AC95" s="107"/>
      <c r="AD95" s="108"/>
      <c r="AE95" s="107"/>
      <c r="AF95" s="107"/>
      <c r="AG95" s="105"/>
      <c r="AH95" s="107"/>
      <c r="AI95" s="107"/>
      <c r="AJ95" s="105"/>
      <c r="AK95" s="105"/>
      <c r="AL95" s="109"/>
      <c r="AM95" s="110"/>
      <c r="AN95" s="107"/>
      <c r="AO95" s="107"/>
      <c r="AP95" s="107"/>
      <c r="AQ95" s="107"/>
      <c r="AR95" s="104"/>
      <c r="AS95" s="102"/>
      <c r="AT95" s="107"/>
      <c r="AU95" s="107"/>
    </row>
    <row r="96" spans="1:47" s="72" customFormat="1" x14ac:dyDescent="0.25">
      <c r="A96" s="56"/>
      <c r="B96" s="98"/>
      <c r="C96" s="56"/>
      <c r="D96" s="102"/>
      <c r="E96" s="103"/>
      <c r="G96" s="104"/>
      <c r="J96" s="105"/>
      <c r="K96" s="104"/>
      <c r="L96" s="106"/>
      <c r="M96" s="106"/>
      <c r="N96" s="106"/>
      <c r="O96" s="106"/>
      <c r="P96" s="106"/>
      <c r="Q96" s="106"/>
      <c r="R96" s="105"/>
      <c r="S96" s="107"/>
      <c r="T96" s="107"/>
      <c r="U96" s="105"/>
      <c r="V96" s="107"/>
      <c r="W96" s="107"/>
      <c r="X96" s="105"/>
      <c r="Y96" s="107"/>
      <c r="Z96" s="107"/>
      <c r="AA96" s="108"/>
      <c r="AB96" s="107"/>
      <c r="AC96" s="107"/>
      <c r="AD96" s="108"/>
      <c r="AE96" s="107"/>
      <c r="AF96" s="107"/>
      <c r="AG96" s="105"/>
      <c r="AH96" s="107"/>
      <c r="AI96" s="107"/>
      <c r="AJ96" s="105"/>
      <c r="AK96" s="105"/>
      <c r="AL96" s="109"/>
      <c r="AM96" s="110"/>
      <c r="AN96" s="107"/>
      <c r="AO96" s="107"/>
      <c r="AP96" s="107"/>
      <c r="AQ96" s="107"/>
      <c r="AR96" s="104"/>
      <c r="AS96" s="102"/>
      <c r="AT96" s="107"/>
      <c r="AU96" s="107"/>
    </row>
    <row r="97" spans="1:47" s="72" customFormat="1" x14ac:dyDescent="0.25">
      <c r="A97" s="56"/>
      <c r="B97" s="98"/>
      <c r="C97" s="56"/>
      <c r="D97" s="102"/>
      <c r="E97" s="103"/>
      <c r="G97" s="104"/>
      <c r="J97" s="105"/>
      <c r="K97" s="104"/>
      <c r="L97" s="106"/>
      <c r="M97" s="106"/>
      <c r="N97" s="106"/>
      <c r="O97" s="106"/>
      <c r="P97" s="106"/>
      <c r="Q97" s="106"/>
      <c r="R97" s="105"/>
      <c r="S97" s="107"/>
      <c r="T97" s="107"/>
      <c r="U97" s="105"/>
      <c r="V97" s="107"/>
      <c r="W97" s="107"/>
      <c r="X97" s="105"/>
      <c r="Y97" s="107"/>
      <c r="Z97" s="107"/>
      <c r="AA97" s="108"/>
      <c r="AB97" s="107"/>
      <c r="AC97" s="107"/>
      <c r="AD97" s="108"/>
      <c r="AE97" s="107"/>
      <c r="AF97" s="107"/>
      <c r="AG97" s="105"/>
      <c r="AH97" s="107"/>
      <c r="AI97" s="107"/>
      <c r="AJ97" s="105"/>
      <c r="AK97" s="105"/>
      <c r="AL97" s="109"/>
      <c r="AM97" s="110"/>
      <c r="AN97" s="107"/>
      <c r="AO97" s="107"/>
      <c r="AP97" s="107"/>
      <c r="AQ97" s="107"/>
      <c r="AR97" s="104"/>
      <c r="AS97" s="102"/>
      <c r="AT97" s="107"/>
      <c r="AU97" s="107"/>
    </row>
    <row r="98" spans="1:47" s="72" customFormat="1" x14ac:dyDescent="0.25">
      <c r="A98" s="56"/>
      <c r="B98" s="98"/>
      <c r="C98" s="56"/>
      <c r="D98" s="102"/>
      <c r="E98" s="103"/>
      <c r="G98" s="104"/>
      <c r="J98" s="105"/>
      <c r="K98" s="104"/>
      <c r="L98" s="106"/>
      <c r="M98" s="106"/>
      <c r="N98" s="106"/>
      <c r="O98" s="106"/>
      <c r="P98" s="106"/>
      <c r="Q98" s="106"/>
      <c r="R98" s="105"/>
      <c r="S98" s="107"/>
      <c r="T98" s="107"/>
      <c r="U98" s="105"/>
      <c r="V98" s="107"/>
      <c r="W98" s="107"/>
      <c r="X98" s="105"/>
      <c r="Y98" s="107"/>
      <c r="Z98" s="107"/>
      <c r="AA98" s="108"/>
      <c r="AB98" s="107"/>
      <c r="AC98" s="107"/>
      <c r="AD98" s="108"/>
      <c r="AE98" s="107"/>
      <c r="AF98" s="107"/>
      <c r="AG98" s="105"/>
      <c r="AH98" s="107"/>
      <c r="AI98" s="107"/>
      <c r="AJ98" s="105"/>
      <c r="AK98" s="105"/>
      <c r="AL98" s="109"/>
      <c r="AM98" s="110"/>
      <c r="AN98" s="107"/>
      <c r="AO98" s="107"/>
      <c r="AP98" s="107"/>
      <c r="AQ98" s="107"/>
      <c r="AR98" s="104"/>
      <c r="AS98" s="102"/>
      <c r="AT98" s="107"/>
      <c r="AU98" s="107"/>
    </row>
    <row r="99" spans="1:47" s="72" customFormat="1" x14ac:dyDescent="0.25">
      <c r="A99" s="56"/>
      <c r="B99" s="98"/>
      <c r="C99" s="56"/>
      <c r="D99" s="102"/>
      <c r="E99" s="103"/>
      <c r="G99" s="104"/>
      <c r="J99" s="105"/>
      <c r="K99" s="104"/>
      <c r="L99" s="106"/>
      <c r="M99" s="106"/>
      <c r="N99" s="106"/>
      <c r="O99" s="106"/>
      <c r="P99" s="106"/>
      <c r="Q99" s="106"/>
      <c r="R99" s="105"/>
      <c r="S99" s="107"/>
      <c r="T99" s="107"/>
      <c r="U99" s="105"/>
      <c r="V99" s="107"/>
      <c r="W99" s="107"/>
      <c r="X99" s="105"/>
      <c r="Y99" s="107"/>
      <c r="Z99" s="107"/>
      <c r="AA99" s="108"/>
      <c r="AB99" s="107"/>
      <c r="AC99" s="107"/>
      <c r="AD99" s="108"/>
      <c r="AE99" s="107"/>
      <c r="AF99" s="107"/>
      <c r="AG99" s="105"/>
      <c r="AH99" s="107"/>
      <c r="AI99" s="107"/>
      <c r="AJ99" s="105"/>
      <c r="AK99" s="105"/>
      <c r="AL99" s="109"/>
      <c r="AM99" s="110"/>
      <c r="AN99" s="107"/>
      <c r="AO99" s="107"/>
      <c r="AP99" s="107"/>
      <c r="AQ99" s="107"/>
      <c r="AR99" s="104"/>
      <c r="AS99" s="102"/>
      <c r="AT99" s="107"/>
      <c r="AU99" s="107"/>
    </row>
    <row r="100" spans="1:47" s="72" customFormat="1" x14ac:dyDescent="0.25">
      <c r="A100" s="56"/>
      <c r="B100" s="98"/>
      <c r="C100" s="56"/>
      <c r="D100" s="102"/>
      <c r="E100" s="103"/>
      <c r="G100" s="104"/>
      <c r="J100" s="105"/>
      <c r="K100" s="104"/>
      <c r="L100" s="106"/>
      <c r="M100" s="106"/>
      <c r="N100" s="106"/>
      <c r="O100" s="106"/>
      <c r="P100" s="106"/>
      <c r="Q100" s="106"/>
      <c r="R100" s="105"/>
      <c r="S100" s="107"/>
      <c r="T100" s="107"/>
      <c r="U100" s="105"/>
      <c r="V100" s="107"/>
      <c r="W100" s="107"/>
      <c r="X100" s="105"/>
      <c r="Y100" s="107"/>
      <c r="Z100" s="107"/>
      <c r="AA100" s="108"/>
      <c r="AB100" s="107"/>
      <c r="AC100" s="107"/>
      <c r="AD100" s="108"/>
      <c r="AE100" s="107"/>
      <c r="AF100" s="107"/>
      <c r="AG100" s="105"/>
      <c r="AH100" s="107"/>
      <c r="AI100" s="107"/>
      <c r="AJ100" s="105"/>
      <c r="AK100" s="105"/>
      <c r="AL100" s="109"/>
      <c r="AM100" s="110"/>
      <c r="AN100" s="107"/>
      <c r="AO100" s="107"/>
      <c r="AP100" s="107"/>
      <c r="AQ100" s="107"/>
      <c r="AR100" s="104"/>
      <c r="AS100" s="102"/>
      <c r="AT100" s="107"/>
      <c r="AU100" s="107"/>
    </row>
    <row r="101" spans="1:47" s="72" customFormat="1" x14ac:dyDescent="0.25">
      <c r="A101" s="56"/>
      <c r="B101" s="98"/>
      <c r="C101" s="56"/>
      <c r="D101" s="102"/>
      <c r="E101" s="103"/>
      <c r="G101" s="104"/>
      <c r="J101" s="105"/>
      <c r="K101" s="104"/>
      <c r="L101" s="106"/>
      <c r="M101" s="106"/>
      <c r="N101" s="106"/>
      <c r="O101" s="106"/>
      <c r="P101" s="106"/>
      <c r="Q101" s="106"/>
      <c r="R101" s="105"/>
      <c r="S101" s="107"/>
      <c r="T101" s="107"/>
      <c r="U101" s="105"/>
      <c r="V101" s="107"/>
      <c r="W101" s="107"/>
      <c r="X101" s="105"/>
      <c r="Y101" s="107"/>
      <c r="Z101" s="107"/>
      <c r="AA101" s="108"/>
      <c r="AB101" s="107"/>
      <c r="AC101" s="107"/>
      <c r="AD101" s="108"/>
      <c r="AE101" s="107"/>
      <c r="AF101" s="107"/>
      <c r="AG101" s="105"/>
      <c r="AH101" s="107"/>
      <c r="AI101" s="107"/>
      <c r="AJ101" s="105"/>
      <c r="AK101" s="105"/>
      <c r="AL101" s="109"/>
      <c r="AM101" s="110"/>
      <c r="AN101" s="107"/>
      <c r="AO101" s="107"/>
      <c r="AP101" s="107"/>
      <c r="AQ101" s="107"/>
      <c r="AR101" s="104"/>
      <c r="AS101" s="102"/>
      <c r="AT101" s="107"/>
      <c r="AU101" s="107"/>
    </row>
    <row r="102" spans="1:47" s="72" customFormat="1" x14ac:dyDescent="0.25">
      <c r="A102" s="56"/>
      <c r="B102" s="98"/>
      <c r="C102" s="56"/>
      <c r="D102" s="102"/>
      <c r="E102" s="103"/>
      <c r="G102" s="104"/>
      <c r="J102" s="105"/>
      <c r="K102" s="104"/>
      <c r="L102" s="106"/>
      <c r="M102" s="106"/>
      <c r="N102" s="106"/>
      <c r="O102" s="106"/>
      <c r="P102" s="106"/>
      <c r="Q102" s="106"/>
      <c r="R102" s="105"/>
      <c r="S102" s="107"/>
      <c r="T102" s="107"/>
      <c r="U102" s="105"/>
      <c r="V102" s="107"/>
      <c r="W102" s="107"/>
      <c r="X102" s="105"/>
      <c r="Y102" s="107"/>
      <c r="Z102" s="107"/>
      <c r="AA102" s="108"/>
      <c r="AB102" s="107"/>
      <c r="AC102" s="107"/>
      <c r="AD102" s="108"/>
      <c r="AE102" s="107"/>
      <c r="AF102" s="107"/>
      <c r="AG102" s="105"/>
      <c r="AH102" s="107"/>
      <c r="AI102" s="107"/>
      <c r="AJ102" s="105"/>
      <c r="AK102" s="105"/>
      <c r="AL102" s="109"/>
      <c r="AM102" s="110"/>
      <c r="AN102" s="107"/>
      <c r="AO102" s="107"/>
      <c r="AP102" s="107"/>
      <c r="AQ102" s="107"/>
      <c r="AR102" s="104"/>
      <c r="AS102" s="102"/>
      <c r="AT102" s="107"/>
      <c r="AU102" s="107"/>
    </row>
    <row r="103" spans="1:47" s="72" customFormat="1" x14ac:dyDescent="0.25">
      <c r="A103" s="56"/>
      <c r="B103" s="98"/>
      <c r="C103" s="56"/>
      <c r="D103" s="102"/>
      <c r="E103" s="103"/>
      <c r="G103" s="104"/>
      <c r="J103" s="105"/>
      <c r="K103" s="104"/>
      <c r="L103" s="106"/>
      <c r="M103" s="106"/>
      <c r="N103" s="106"/>
      <c r="O103" s="106"/>
      <c r="P103" s="106"/>
      <c r="Q103" s="106"/>
      <c r="R103" s="105"/>
      <c r="S103" s="107"/>
      <c r="T103" s="107"/>
      <c r="U103" s="105"/>
      <c r="V103" s="107"/>
      <c r="W103" s="107"/>
      <c r="X103" s="105"/>
      <c r="Y103" s="107"/>
      <c r="Z103" s="107"/>
      <c r="AA103" s="108"/>
      <c r="AB103" s="107"/>
      <c r="AC103" s="107"/>
      <c r="AD103" s="108"/>
      <c r="AE103" s="107"/>
      <c r="AF103" s="107"/>
      <c r="AG103" s="105"/>
      <c r="AH103" s="107"/>
      <c r="AI103" s="107"/>
      <c r="AJ103" s="105"/>
      <c r="AK103" s="105"/>
      <c r="AL103" s="109"/>
      <c r="AM103" s="110"/>
      <c r="AN103" s="107"/>
      <c r="AO103" s="107"/>
      <c r="AP103" s="107"/>
      <c r="AQ103" s="107"/>
      <c r="AR103" s="104"/>
      <c r="AS103" s="102"/>
      <c r="AT103" s="107"/>
      <c r="AU103" s="107"/>
    </row>
  </sheetData>
  <mergeCells count="36">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6:B6"/>
    <mergeCell ref="C6:AV6"/>
    <mergeCell ref="A11:B11"/>
    <mergeCell ref="C11:AV11"/>
    <mergeCell ref="A20:B20"/>
    <mergeCell ref="C20:AV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8"/>
  <sheetViews>
    <sheetView topLeftCell="A25" zoomScale="80" zoomScaleNormal="80" workbookViewId="0">
      <selection activeCell="F21" sqref="F21"/>
    </sheetView>
  </sheetViews>
  <sheetFormatPr defaultRowHeight="15" x14ac:dyDescent="0.25"/>
  <cols>
    <col min="2" max="2" width="22.28515625" customWidth="1"/>
    <col min="3" max="3" width="20.85546875" customWidth="1"/>
    <col min="4" max="4" width="24.42578125" customWidth="1"/>
    <col min="5" max="5" width="15.85546875" customWidth="1"/>
    <col min="6" max="6" width="28.42578125" customWidth="1"/>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32" t="s">
        <v>450</v>
      </c>
      <c r="B6" s="233"/>
      <c r="C6" s="232" t="s">
        <v>453</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3"/>
      <c r="AS6" s="38"/>
      <c r="AT6" s="235"/>
      <c r="AU6" s="236"/>
      <c r="AV6" s="237"/>
    </row>
    <row r="7" spans="1:67" s="173" customFormat="1" ht="143.25" customHeight="1" x14ac:dyDescent="0.25">
      <c r="A7" s="186" t="s">
        <v>461</v>
      </c>
      <c r="B7" s="174" t="s">
        <v>456</v>
      </c>
      <c r="C7" s="175" t="s">
        <v>457</v>
      </c>
      <c r="D7" s="174" t="s">
        <v>458</v>
      </c>
      <c r="E7" s="160" t="s">
        <v>459</v>
      </c>
      <c r="F7" s="228" t="s">
        <v>122</v>
      </c>
      <c r="G7" s="187"/>
      <c r="H7" s="165"/>
      <c r="I7" s="165"/>
      <c r="J7" s="178">
        <f t="shared" ref="J7" si="0">G7*H7*I7</f>
        <v>0</v>
      </c>
      <c r="K7" s="196"/>
      <c r="L7" s="197"/>
      <c r="M7" s="165"/>
      <c r="N7" s="165"/>
      <c r="O7" s="165"/>
      <c r="P7" s="165"/>
      <c r="Q7" s="165"/>
      <c r="R7" s="179">
        <f t="shared" ref="R7" si="1">(K7*L7*M7*N7)+(K7*P7)+(K7*L7*O7)+(K7*L7*Q7)</f>
        <v>0</v>
      </c>
      <c r="S7" s="170"/>
      <c r="T7" s="170"/>
      <c r="U7" s="180">
        <f t="shared" ref="U7" si="2">S7*T7</f>
        <v>0</v>
      </c>
      <c r="V7" s="170">
        <v>207</v>
      </c>
      <c r="W7" s="170">
        <v>4080</v>
      </c>
      <c r="X7" s="221">
        <f>V7*W7</f>
        <v>844560</v>
      </c>
      <c r="Y7" s="170"/>
      <c r="Z7" s="170"/>
      <c r="AA7" s="180">
        <f t="shared" ref="AA7" si="3">Y7*Z7</f>
        <v>0</v>
      </c>
      <c r="AB7" s="170"/>
      <c r="AC7" s="170"/>
      <c r="AD7" s="180">
        <f t="shared" ref="AD7" si="4">AB7*AC7</f>
        <v>0</v>
      </c>
      <c r="AE7" s="170"/>
      <c r="AF7" s="170"/>
      <c r="AG7" s="180">
        <f t="shared" ref="AG7" si="5">AE7*AF7</f>
        <v>0</v>
      </c>
      <c r="AH7" s="170"/>
      <c r="AI7" s="170"/>
      <c r="AJ7" s="180">
        <f t="shared" ref="AJ7" si="6">AH7+AI7</f>
        <v>0</v>
      </c>
      <c r="AK7" s="180"/>
      <c r="AL7" s="181">
        <f t="shared" ref="AL7" si="7">AJ7+AG7+AD7+AA7+X7+U7+R7+J7+AK7</f>
        <v>844560</v>
      </c>
      <c r="AM7" s="188">
        <f>SUM(AL7:AL8)</f>
        <v>844560</v>
      </c>
      <c r="AN7" s="182"/>
      <c r="AO7" s="182"/>
      <c r="AP7" s="188">
        <f>AM7</f>
        <v>844560</v>
      </c>
      <c r="AQ7" s="182" t="s">
        <v>460</v>
      </c>
      <c r="AR7" s="182"/>
      <c r="AS7" s="183"/>
      <c r="AT7" s="188">
        <f>AL7/2</f>
        <v>422280</v>
      </c>
      <c r="AU7" s="188">
        <f>AL7-AT7</f>
        <v>422280</v>
      </c>
      <c r="AV7" s="182"/>
    </row>
    <row r="8" spans="1:67" s="44" customFormat="1" ht="20.25" customHeight="1" x14ac:dyDescent="0.25">
      <c r="A8" s="232" t="s">
        <v>451</v>
      </c>
      <c r="B8" s="233"/>
      <c r="C8" s="232" t="s">
        <v>454</v>
      </c>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3"/>
      <c r="AS8" s="38"/>
      <c r="AT8" s="235"/>
      <c r="AU8" s="236"/>
      <c r="AV8" s="237"/>
    </row>
    <row r="9" spans="1:67" s="184" customFormat="1" ht="180.75" customHeight="1" x14ac:dyDescent="0.25">
      <c r="A9" s="186" t="s">
        <v>465</v>
      </c>
      <c r="B9" s="174" t="s">
        <v>462</v>
      </c>
      <c r="C9" s="175" t="s">
        <v>457</v>
      </c>
      <c r="D9" s="174" t="s">
        <v>463</v>
      </c>
      <c r="E9" s="160" t="s">
        <v>464</v>
      </c>
      <c r="F9" s="228" t="s">
        <v>122</v>
      </c>
      <c r="G9" s="177"/>
      <c r="H9" s="177"/>
      <c r="I9" s="177"/>
      <c r="J9" s="178">
        <f t="shared" ref="J9" si="8">G9*H9*I9</f>
        <v>0</v>
      </c>
      <c r="K9" s="177"/>
      <c r="L9" s="177"/>
      <c r="M9" s="177"/>
      <c r="N9" s="177"/>
      <c r="O9" s="177"/>
      <c r="P9" s="177"/>
      <c r="Q9" s="165"/>
      <c r="R9" s="179">
        <f t="shared" ref="R9" si="9">(K9*L9*M9*N9)+(K9*P9)+(K9*L9*O9)+(K9*L9*Q9)</f>
        <v>0</v>
      </c>
      <c r="S9" s="170"/>
      <c r="T9" s="170"/>
      <c r="U9" s="180">
        <f t="shared" ref="U9" si="10">S9*T9</f>
        <v>0</v>
      </c>
      <c r="V9" s="170">
        <v>150</v>
      </c>
      <c r="W9" s="170">
        <v>3750</v>
      </c>
      <c r="X9" s="180">
        <f t="shared" ref="X9" si="11">V9*W9</f>
        <v>562500</v>
      </c>
      <c r="Y9" s="170"/>
      <c r="Z9" s="170"/>
      <c r="AA9" s="180">
        <f t="shared" ref="AA9" si="12">Y9*Z9</f>
        <v>0</v>
      </c>
      <c r="AB9" s="170"/>
      <c r="AC9" s="170"/>
      <c r="AD9" s="180">
        <f t="shared" ref="AD9" si="13">AB9*AC9</f>
        <v>0</v>
      </c>
      <c r="AE9" s="170"/>
      <c r="AF9" s="170"/>
      <c r="AG9" s="180">
        <f t="shared" ref="AG9" si="14">AE9*AF9</f>
        <v>0</v>
      </c>
      <c r="AH9" s="170"/>
      <c r="AI9" s="170"/>
      <c r="AJ9" s="180">
        <f t="shared" ref="AJ9" si="15">AH9+AI9</f>
        <v>0</v>
      </c>
      <c r="AK9" s="180"/>
      <c r="AL9" s="181">
        <f>AJ9+AG9+AD9+AA9+X9+U9+R9+J9+AK9</f>
        <v>562500</v>
      </c>
      <c r="AM9" s="182"/>
      <c r="AN9" s="182"/>
      <c r="AO9" s="182"/>
      <c r="AP9" s="200">
        <v>562500</v>
      </c>
      <c r="AQ9" s="182" t="s">
        <v>460</v>
      </c>
      <c r="AR9" s="182"/>
      <c r="AS9" s="183"/>
      <c r="AT9" s="188">
        <f>AL9/2</f>
        <v>281250</v>
      </c>
      <c r="AU9" s="188">
        <f>AL9-AT9</f>
        <v>281250</v>
      </c>
      <c r="AV9" s="182"/>
    </row>
    <row r="10" spans="1:67" s="44" customFormat="1" ht="20.25" customHeight="1" x14ac:dyDescent="0.25">
      <c r="A10" s="232" t="s">
        <v>452</v>
      </c>
      <c r="B10" s="233"/>
      <c r="C10" s="232" t="s">
        <v>455</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3"/>
      <c r="AS10" s="38"/>
      <c r="AT10" s="235"/>
      <c r="AU10" s="236"/>
      <c r="AV10" s="237"/>
    </row>
    <row r="11" spans="1:67" s="190" customFormat="1" ht="159" customHeight="1" x14ac:dyDescent="0.25">
      <c r="A11" s="186" t="s">
        <v>469</v>
      </c>
      <c r="B11" s="174" t="s">
        <v>466</v>
      </c>
      <c r="C11" s="175" t="s">
        <v>457</v>
      </c>
      <c r="D11" s="174" t="s">
        <v>467</v>
      </c>
      <c r="E11" s="160" t="s">
        <v>468</v>
      </c>
      <c r="F11" s="176" t="s">
        <v>479</v>
      </c>
      <c r="G11" s="187"/>
      <c r="H11" s="165"/>
      <c r="I11" s="165"/>
      <c r="J11" s="178">
        <f t="shared" ref="J11" si="16">G11*H11*I11</f>
        <v>0</v>
      </c>
      <c r="K11" s="196"/>
      <c r="L11" s="197"/>
      <c r="M11" s="165"/>
      <c r="N11" s="165"/>
      <c r="O11" s="165"/>
      <c r="P11" s="165"/>
      <c r="Q11" s="165"/>
      <c r="R11" s="179">
        <f t="shared" ref="R11" si="17">(K11*L11*M11*N11)+(K11*P11)+(K11*L11*O11)+(K11*L11*Q11)</f>
        <v>0</v>
      </c>
      <c r="S11" s="170"/>
      <c r="T11" s="170"/>
      <c r="U11" s="180">
        <f t="shared" ref="U11" si="18">S11*T11</f>
        <v>0</v>
      </c>
      <c r="V11" s="170"/>
      <c r="W11" s="170"/>
      <c r="X11" s="180">
        <f t="shared" ref="X11" si="19">V11*W11</f>
        <v>0</v>
      </c>
      <c r="Y11" s="170"/>
      <c r="Z11" s="170"/>
      <c r="AA11" s="180">
        <f t="shared" ref="AA11" si="20">Y11*Z11</f>
        <v>0</v>
      </c>
      <c r="AB11" s="170"/>
      <c r="AC11" s="170"/>
      <c r="AD11" s="180">
        <f t="shared" ref="AD11" si="21">AB11*AC11</f>
        <v>0</v>
      </c>
      <c r="AE11" s="170"/>
      <c r="AF11" s="170"/>
      <c r="AG11" s="180">
        <f t="shared" ref="AG11" si="22">AE11*AF11</f>
        <v>0</v>
      </c>
      <c r="AH11" s="170"/>
      <c r="AI11" s="170"/>
      <c r="AJ11" s="180">
        <f t="shared" ref="AJ11" si="23">AH11+AI11</f>
        <v>0</v>
      </c>
      <c r="AK11" s="180"/>
      <c r="AL11" s="181">
        <f t="shared" ref="AL11" si="24">AJ11+AG11+AD11+AA11+X11+U11+R11+J11+AK11</f>
        <v>0</v>
      </c>
      <c r="AM11" s="188">
        <f>SUM(AL11:AL13)</f>
        <v>0</v>
      </c>
      <c r="AN11" s="182"/>
      <c r="AO11" s="182"/>
      <c r="AP11" s="182"/>
      <c r="AQ11" s="182"/>
      <c r="AR11" s="182"/>
      <c r="AS11" s="183"/>
      <c r="AT11" s="182"/>
      <c r="AU11" s="182"/>
      <c r="AV11" s="182"/>
    </row>
    <row r="12" spans="1:67" s="44" customFormat="1" ht="20.25" customHeight="1" x14ac:dyDescent="0.25">
      <c r="A12" s="232" t="s">
        <v>408</v>
      </c>
      <c r="B12" s="233"/>
      <c r="C12" s="232" t="s">
        <v>398</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3"/>
      <c r="AS12" s="38"/>
      <c r="AT12" s="235"/>
      <c r="AU12" s="236"/>
      <c r="AV12" s="237"/>
    </row>
    <row r="13" spans="1:67" s="63" customFormat="1" ht="293.25" x14ac:dyDescent="0.25">
      <c r="A13" s="45" t="s">
        <v>409</v>
      </c>
      <c r="B13" s="46" t="s">
        <v>410</v>
      </c>
      <c r="C13" s="45" t="s">
        <v>411</v>
      </c>
      <c r="D13" s="46" t="s">
        <v>412</v>
      </c>
      <c r="E13" s="45"/>
      <c r="F13" s="176" t="s">
        <v>479</v>
      </c>
      <c r="G13" s="85"/>
      <c r="H13" s="50"/>
      <c r="I13" s="50"/>
      <c r="J13" s="49"/>
      <c r="K13" s="86"/>
      <c r="L13" s="54"/>
      <c r="M13" s="50"/>
      <c r="N13" s="50"/>
      <c r="O13" s="50"/>
      <c r="P13" s="50"/>
      <c r="Q13" s="50"/>
      <c r="R13" s="87"/>
      <c r="S13" s="88"/>
      <c r="T13" s="88"/>
      <c r="U13" s="89"/>
      <c r="V13" s="88"/>
      <c r="W13" s="88"/>
      <c r="X13" s="89"/>
      <c r="Y13" s="88"/>
      <c r="Z13" s="88"/>
      <c r="AA13" s="89"/>
      <c r="AB13" s="88"/>
      <c r="AC13" s="88"/>
      <c r="AD13" s="89"/>
      <c r="AE13" s="88"/>
      <c r="AF13" s="88"/>
      <c r="AG13" s="89"/>
      <c r="AH13" s="88"/>
      <c r="AI13" s="88"/>
      <c r="AJ13" s="89"/>
      <c r="AK13" s="89"/>
      <c r="AL13" s="90"/>
      <c r="AM13" s="86"/>
      <c r="AN13" s="54"/>
      <c r="AO13" s="54"/>
      <c r="AP13" s="54"/>
      <c r="AQ13" s="54"/>
      <c r="AR13" s="54"/>
      <c r="AS13" s="55"/>
      <c r="AT13" s="54"/>
      <c r="AU13" s="54"/>
      <c r="AV13" s="54"/>
    </row>
    <row r="14" spans="1:67" s="63" customFormat="1" ht="178.5" x14ac:dyDescent="0.25">
      <c r="A14" s="45" t="s">
        <v>413</v>
      </c>
      <c r="B14" s="46" t="s">
        <v>414</v>
      </c>
      <c r="C14" s="45" t="s">
        <v>411</v>
      </c>
      <c r="D14" s="46" t="s">
        <v>415</v>
      </c>
      <c r="E14" s="45"/>
      <c r="F14" s="176" t="s">
        <v>479</v>
      </c>
      <c r="G14" s="85"/>
      <c r="H14" s="50"/>
      <c r="I14" s="50"/>
      <c r="J14" s="49"/>
      <c r="K14" s="86"/>
      <c r="L14" s="54"/>
      <c r="M14" s="50"/>
      <c r="N14" s="50"/>
      <c r="O14" s="50"/>
      <c r="P14" s="50"/>
      <c r="Q14" s="50"/>
      <c r="R14" s="87"/>
      <c r="S14" s="88"/>
      <c r="T14" s="88"/>
      <c r="U14" s="89"/>
      <c r="V14" s="88"/>
      <c r="W14" s="88"/>
      <c r="X14" s="89"/>
      <c r="Y14" s="88"/>
      <c r="Z14" s="88"/>
      <c r="AA14" s="89"/>
      <c r="AB14" s="88"/>
      <c r="AC14" s="88"/>
      <c r="AD14" s="89"/>
      <c r="AE14" s="88"/>
      <c r="AF14" s="88"/>
      <c r="AG14" s="89"/>
      <c r="AH14" s="88"/>
      <c r="AI14" s="88"/>
      <c r="AJ14" s="89"/>
      <c r="AK14" s="89"/>
      <c r="AL14" s="90"/>
      <c r="AM14" s="86"/>
      <c r="AN14" s="54"/>
      <c r="AO14" s="54"/>
      <c r="AP14" s="54"/>
      <c r="AQ14" s="54"/>
      <c r="AR14" s="54"/>
      <c r="AS14" s="55"/>
      <c r="AT14" s="54"/>
      <c r="AU14" s="54"/>
      <c r="AV14" s="54"/>
    </row>
    <row r="15" spans="1:67" s="63" customFormat="1" ht="102" x14ac:dyDescent="0.25">
      <c r="A15" s="45" t="s">
        <v>416</v>
      </c>
      <c r="B15" s="46" t="s">
        <v>417</v>
      </c>
      <c r="C15" s="45" t="s">
        <v>411</v>
      </c>
      <c r="D15" s="46" t="s">
        <v>418</v>
      </c>
      <c r="E15" s="45"/>
      <c r="F15" s="176" t="s">
        <v>479</v>
      </c>
      <c r="G15" s="85"/>
      <c r="H15" s="50"/>
      <c r="I15" s="50"/>
      <c r="J15" s="49">
        <f t="shared" ref="J15" si="25">G15*H15*I15</f>
        <v>0</v>
      </c>
      <c r="K15" s="86"/>
      <c r="L15" s="54"/>
      <c r="M15" s="50"/>
      <c r="N15" s="50"/>
      <c r="O15" s="50"/>
      <c r="P15" s="50"/>
      <c r="Q15" s="50"/>
      <c r="R15" s="87">
        <f t="shared" ref="R15" si="26">(K15*L15*M15*N15)+(K15*P15)+(K15*L15*O15)+(K15*L15*Q15)</f>
        <v>0</v>
      </c>
      <c r="S15" s="88"/>
      <c r="T15" s="88"/>
      <c r="U15" s="89">
        <f t="shared" ref="U15" si="27">S15*T15</f>
        <v>0</v>
      </c>
      <c r="V15" s="88"/>
      <c r="W15" s="88"/>
      <c r="X15" s="89">
        <f t="shared" ref="X15" si="28">V15*W15</f>
        <v>0</v>
      </c>
      <c r="Y15" s="88"/>
      <c r="Z15" s="88"/>
      <c r="AA15" s="89">
        <f t="shared" ref="AA15" si="29">Y15*Z15</f>
        <v>0</v>
      </c>
      <c r="AB15" s="88"/>
      <c r="AC15" s="88"/>
      <c r="AD15" s="89">
        <f t="shared" ref="AD15" si="30">AB15*AC15</f>
        <v>0</v>
      </c>
      <c r="AE15" s="88"/>
      <c r="AF15" s="88"/>
      <c r="AG15" s="89">
        <f t="shared" ref="AG15" si="31">AE15*AF15</f>
        <v>0</v>
      </c>
      <c r="AH15" s="88"/>
      <c r="AI15" s="88"/>
      <c r="AJ15" s="89">
        <f t="shared" ref="AJ15" si="32">AH15+AI15</f>
        <v>0</v>
      </c>
      <c r="AK15" s="89"/>
      <c r="AL15" s="90">
        <f t="shared" ref="AL15" si="33">AJ15+AG15+AD15+AA15+X15+U15+R15+J15+AK15</f>
        <v>0</v>
      </c>
      <c r="AM15" s="86">
        <f>SUM(AL15:AL16)</f>
        <v>0</v>
      </c>
      <c r="AN15" s="54"/>
      <c r="AO15" s="54"/>
      <c r="AP15" s="54"/>
      <c r="AQ15" s="54"/>
      <c r="AR15" s="54"/>
      <c r="AS15" s="55"/>
      <c r="AT15" s="54"/>
      <c r="AU15" s="54"/>
      <c r="AV15" s="54"/>
    </row>
    <row r="16" spans="1:67" s="44" customFormat="1" ht="20.25" customHeight="1" x14ac:dyDescent="0.25">
      <c r="A16" s="232" t="s">
        <v>432</v>
      </c>
      <c r="B16" s="233"/>
      <c r="C16" s="232" t="s">
        <v>433</v>
      </c>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3"/>
      <c r="AS16" s="38"/>
      <c r="AT16" s="235"/>
      <c r="AU16" s="236"/>
      <c r="AV16" s="237"/>
    </row>
    <row r="17" spans="1:48" s="161" customFormat="1" ht="89.25" x14ac:dyDescent="0.25">
      <c r="A17" s="156" t="s">
        <v>444</v>
      </c>
      <c r="B17" s="157" t="s">
        <v>427</v>
      </c>
      <c r="C17" s="157" t="s">
        <v>428</v>
      </c>
      <c r="D17" s="157" t="s">
        <v>429</v>
      </c>
      <c r="E17" s="157"/>
      <c r="F17" s="176" t="s">
        <v>479</v>
      </c>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9"/>
      <c r="AO17" s="159"/>
      <c r="AP17" s="159"/>
      <c r="AQ17" s="159"/>
      <c r="AR17" s="159"/>
      <c r="AS17" s="160"/>
      <c r="AT17" s="159"/>
      <c r="AU17" s="159"/>
      <c r="AV17" s="159"/>
    </row>
    <row r="18" spans="1:48" s="173" customFormat="1" ht="114.75" x14ac:dyDescent="0.25">
      <c r="A18" s="156" t="s">
        <v>445</v>
      </c>
      <c r="B18" s="162" t="s">
        <v>430</v>
      </c>
      <c r="C18" s="157" t="s">
        <v>428</v>
      </c>
      <c r="D18" s="162" t="s">
        <v>431</v>
      </c>
      <c r="E18" s="163"/>
      <c r="F18" s="176" t="s">
        <v>479</v>
      </c>
      <c r="G18" s="164"/>
      <c r="H18" s="165"/>
      <c r="I18" s="165"/>
      <c r="J18" s="166">
        <f t="shared" ref="J18" si="34">G18*H18*I18</f>
        <v>0</v>
      </c>
      <c r="K18" s="167"/>
      <c r="L18" s="168"/>
      <c r="M18" s="165"/>
      <c r="N18" s="165"/>
      <c r="O18" s="165"/>
      <c r="P18" s="165"/>
      <c r="Q18" s="165"/>
      <c r="R18" s="169">
        <f t="shared" ref="R18" si="35">(K18*L18*M18*N18)+(K18*P18)+(K18*L18*O18)+(K18*L18*Q18)</f>
        <v>0</v>
      </c>
      <c r="S18" s="170"/>
      <c r="T18" s="170"/>
      <c r="U18" s="171">
        <f t="shared" ref="U18" si="36">S18*T18</f>
        <v>0</v>
      </c>
      <c r="V18" s="170"/>
      <c r="W18" s="170"/>
      <c r="X18" s="171">
        <f t="shared" ref="X18" si="37">V18*W18</f>
        <v>0</v>
      </c>
      <c r="Y18" s="170"/>
      <c r="Z18" s="170"/>
      <c r="AA18" s="171">
        <f t="shared" ref="AA18" si="38">Y18*Z18</f>
        <v>0</v>
      </c>
      <c r="AB18" s="170"/>
      <c r="AC18" s="170"/>
      <c r="AD18" s="171">
        <f t="shared" ref="AD18" si="39">AB18*AC18</f>
        <v>0</v>
      </c>
      <c r="AE18" s="170"/>
      <c r="AF18" s="170"/>
      <c r="AG18" s="171">
        <f t="shared" ref="AG18" si="40">AE18*AF18</f>
        <v>0</v>
      </c>
      <c r="AH18" s="170"/>
      <c r="AI18" s="170"/>
      <c r="AJ18" s="171">
        <f t="shared" ref="AJ18" si="41">AH18+AI18</f>
        <v>0</v>
      </c>
      <c r="AK18" s="171"/>
      <c r="AL18" s="171">
        <f t="shared" ref="AL18" si="42">AJ18+AG18+AD18+AA18+X18+U18+R18+J18+AK18</f>
        <v>0</v>
      </c>
      <c r="AM18" s="172">
        <f>SUM(AL18:AL19)</f>
        <v>0</v>
      </c>
      <c r="AN18" s="165"/>
      <c r="AO18" s="165"/>
      <c r="AP18" s="165"/>
      <c r="AQ18" s="165"/>
      <c r="AR18" s="165"/>
      <c r="AS18" s="165"/>
      <c r="AT18" s="165"/>
      <c r="AU18" s="165"/>
      <c r="AV18" s="165"/>
    </row>
    <row r="19" spans="1:48" s="44" customFormat="1" ht="20.25" customHeight="1" x14ac:dyDescent="0.25">
      <c r="A19" s="232" t="s">
        <v>434</v>
      </c>
      <c r="B19" s="233"/>
      <c r="C19" s="232" t="s">
        <v>435</v>
      </c>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3"/>
      <c r="AS19" s="38"/>
      <c r="AT19" s="235"/>
      <c r="AU19" s="236"/>
      <c r="AV19" s="237"/>
    </row>
    <row r="20" spans="1:48" s="184" customFormat="1" ht="138" customHeight="1" x14ac:dyDescent="0.25">
      <c r="A20" s="156" t="s">
        <v>442</v>
      </c>
      <c r="B20" s="174" t="s">
        <v>436</v>
      </c>
      <c r="C20" s="175" t="s">
        <v>428</v>
      </c>
      <c r="D20" s="174" t="s">
        <v>437</v>
      </c>
      <c r="E20" s="176"/>
      <c r="F20" s="176" t="s">
        <v>479</v>
      </c>
      <c r="G20" s="177"/>
      <c r="H20" s="177"/>
      <c r="I20" s="177"/>
      <c r="J20" s="178">
        <f t="shared" ref="J20:J21" si="43">G20*H20*I20</f>
        <v>0</v>
      </c>
      <c r="K20" s="177"/>
      <c r="L20" s="177"/>
      <c r="M20" s="177"/>
      <c r="N20" s="177"/>
      <c r="O20" s="177"/>
      <c r="P20" s="177"/>
      <c r="Q20" s="165"/>
      <c r="R20" s="179">
        <f t="shared" ref="R20" si="44">(K20*L20*M20*N20)+(K20*P20)+(K20*L20*O20)+(K20*L20*Q20)</f>
        <v>0</v>
      </c>
      <c r="S20" s="170"/>
      <c r="T20" s="170"/>
      <c r="U20" s="180">
        <f t="shared" ref="U20:U21" si="45">S20*T20</f>
        <v>0</v>
      </c>
      <c r="V20" s="170"/>
      <c r="W20" s="170"/>
      <c r="X20" s="180">
        <f t="shared" ref="X20:X21" si="46">V20*W20</f>
        <v>0</v>
      </c>
      <c r="Y20" s="170"/>
      <c r="Z20" s="170"/>
      <c r="AA20" s="180">
        <f t="shared" ref="AA20:AA21" si="47">Y20*Z20</f>
        <v>0</v>
      </c>
      <c r="AB20" s="170"/>
      <c r="AC20" s="170"/>
      <c r="AD20" s="180">
        <f t="shared" ref="AD20:AD21" si="48">AB20*AC20</f>
        <v>0</v>
      </c>
      <c r="AE20" s="170"/>
      <c r="AF20" s="170"/>
      <c r="AG20" s="180">
        <f t="shared" ref="AG20:AG21" si="49">AE20*AF20</f>
        <v>0</v>
      </c>
      <c r="AH20" s="170"/>
      <c r="AI20" s="170"/>
      <c r="AJ20" s="180">
        <f t="shared" ref="AJ20:AJ21" si="50">AH20+AI20</f>
        <v>0</v>
      </c>
      <c r="AK20" s="180"/>
      <c r="AL20" s="181">
        <f t="shared" ref="AL20:AL21" si="51">AJ20+AG20+AD20+AA20+X20+U20+R20+J20+AK20</f>
        <v>0</v>
      </c>
      <c r="AM20" s="182"/>
      <c r="AN20" s="182"/>
      <c r="AO20" s="182"/>
      <c r="AP20" s="182"/>
      <c r="AQ20" s="182"/>
      <c r="AR20" s="182"/>
      <c r="AS20" s="183"/>
      <c r="AT20" s="182"/>
      <c r="AU20" s="182"/>
      <c r="AV20" s="182"/>
    </row>
    <row r="21" spans="1:48" s="190" customFormat="1" ht="191.25" x14ac:dyDescent="0.25">
      <c r="A21" s="156" t="s">
        <v>443</v>
      </c>
      <c r="B21" s="174" t="s">
        <v>438</v>
      </c>
      <c r="C21" s="175" t="s">
        <v>428</v>
      </c>
      <c r="D21" s="174" t="s">
        <v>439</v>
      </c>
      <c r="E21" s="185"/>
      <c r="F21" s="228" t="s">
        <v>122</v>
      </c>
      <c r="G21" s="187"/>
      <c r="H21" s="165"/>
      <c r="I21" s="165"/>
      <c r="J21" s="178">
        <f t="shared" si="43"/>
        <v>0</v>
      </c>
      <c r="K21" s="158">
        <v>3</v>
      </c>
      <c r="L21" s="158">
        <v>3</v>
      </c>
      <c r="M21" s="158">
        <v>160</v>
      </c>
      <c r="N21" s="158">
        <v>35</v>
      </c>
      <c r="O21" s="158">
        <v>1600</v>
      </c>
      <c r="P21" s="158">
        <v>100</v>
      </c>
      <c r="Q21" s="158">
        <v>1000</v>
      </c>
      <c r="R21" s="179">
        <f>(K21*L21*M21*N21)+(K21*P21)+(K21*L21*O21)+(K21*L21*Q21)</f>
        <v>74100</v>
      </c>
      <c r="S21" s="170"/>
      <c r="T21" s="170"/>
      <c r="U21" s="180">
        <f t="shared" si="45"/>
        <v>0</v>
      </c>
      <c r="V21" s="170"/>
      <c r="W21" s="170"/>
      <c r="X21" s="180">
        <f t="shared" si="46"/>
        <v>0</v>
      </c>
      <c r="Y21" s="170"/>
      <c r="Z21" s="170"/>
      <c r="AA21" s="180">
        <f t="shared" si="47"/>
        <v>0</v>
      </c>
      <c r="AB21" s="170"/>
      <c r="AC21" s="170"/>
      <c r="AD21" s="180">
        <f t="shared" si="48"/>
        <v>0</v>
      </c>
      <c r="AE21" s="170"/>
      <c r="AF21" s="170"/>
      <c r="AG21" s="180">
        <f t="shared" si="49"/>
        <v>0</v>
      </c>
      <c r="AH21" s="170"/>
      <c r="AI21" s="170"/>
      <c r="AJ21" s="180">
        <f t="shared" si="50"/>
        <v>0</v>
      </c>
      <c r="AK21" s="180"/>
      <c r="AL21" s="181">
        <f t="shared" si="51"/>
        <v>74100</v>
      </c>
      <c r="AM21" s="188">
        <f>AL21+AN21</f>
        <v>74100</v>
      </c>
      <c r="AN21" s="182"/>
      <c r="AO21" s="182"/>
      <c r="AP21" s="189">
        <v>74100</v>
      </c>
      <c r="AQ21" s="189" t="s">
        <v>440</v>
      </c>
      <c r="AR21" s="182"/>
      <c r="AS21" s="183"/>
      <c r="AT21" s="189">
        <v>74100</v>
      </c>
      <c r="AU21" s="189" t="s">
        <v>441</v>
      </c>
      <c r="AV21" s="189" t="s">
        <v>441</v>
      </c>
    </row>
    <row r="22" spans="1:48" s="194" customFormat="1" ht="12.75" customHeight="1" x14ac:dyDescent="0.2">
      <c r="A22" s="191" t="s">
        <v>50</v>
      </c>
      <c r="B22" s="191"/>
      <c r="C22" s="191"/>
      <c r="D22" s="191"/>
      <c r="E22" s="191"/>
      <c r="F22" s="191"/>
      <c r="G22" s="192"/>
      <c r="H22" s="193"/>
      <c r="I22" s="193"/>
      <c r="J22" s="192">
        <f t="shared" ref="J22:AV22" si="52">SUM(J15:J21)</f>
        <v>0</v>
      </c>
      <c r="K22" s="192">
        <f t="shared" si="52"/>
        <v>3</v>
      </c>
      <c r="L22" s="192">
        <f t="shared" si="52"/>
        <v>3</v>
      </c>
      <c r="M22" s="192">
        <f t="shared" si="52"/>
        <v>160</v>
      </c>
      <c r="N22" s="192">
        <f t="shared" si="52"/>
        <v>35</v>
      </c>
      <c r="O22" s="192">
        <f t="shared" si="52"/>
        <v>1600</v>
      </c>
      <c r="P22" s="192">
        <f t="shared" si="52"/>
        <v>100</v>
      </c>
      <c r="Q22" s="192">
        <f t="shared" si="52"/>
        <v>1000</v>
      </c>
      <c r="R22" s="192">
        <f t="shared" si="52"/>
        <v>74100</v>
      </c>
      <c r="S22" s="192">
        <f t="shared" si="52"/>
        <v>0</v>
      </c>
      <c r="T22" s="192">
        <f t="shared" si="52"/>
        <v>0</v>
      </c>
      <c r="U22" s="192">
        <f t="shared" si="52"/>
        <v>0</v>
      </c>
      <c r="V22" s="192">
        <f t="shared" si="52"/>
        <v>0</v>
      </c>
      <c r="W22" s="192">
        <f t="shared" si="52"/>
        <v>0</v>
      </c>
      <c r="X22" s="192">
        <f t="shared" si="52"/>
        <v>0</v>
      </c>
      <c r="Y22" s="192">
        <f t="shared" si="52"/>
        <v>0</v>
      </c>
      <c r="Z22" s="192">
        <f t="shared" si="52"/>
        <v>0</v>
      </c>
      <c r="AA22" s="192">
        <f t="shared" si="52"/>
        <v>0</v>
      </c>
      <c r="AB22" s="192">
        <f t="shared" si="52"/>
        <v>0</v>
      </c>
      <c r="AC22" s="192">
        <f t="shared" si="52"/>
        <v>0</v>
      </c>
      <c r="AD22" s="192">
        <f t="shared" si="52"/>
        <v>0</v>
      </c>
      <c r="AE22" s="192">
        <f t="shared" si="52"/>
        <v>0</v>
      </c>
      <c r="AF22" s="192">
        <f t="shared" si="52"/>
        <v>0</v>
      </c>
      <c r="AG22" s="192">
        <f t="shared" si="52"/>
        <v>0</v>
      </c>
      <c r="AH22" s="192">
        <f t="shared" si="52"/>
        <v>0</v>
      </c>
      <c r="AI22" s="192">
        <f t="shared" si="52"/>
        <v>0</v>
      </c>
      <c r="AJ22" s="192">
        <f t="shared" si="52"/>
        <v>0</v>
      </c>
      <c r="AK22" s="192">
        <f t="shared" si="52"/>
        <v>0</v>
      </c>
      <c r="AL22" s="192">
        <f t="shared" si="52"/>
        <v>74100</v>
      </c>
      <c r="AM22" s="192">
        <f t="shared" si="52"/>
        <v>74100</v>
      </c>
      <c r="AN22" s="192">
        <f t="shared" si="52"/>
        <v>0</v>
      </c>
      <c r="AO22" s="192">
        <f t="shared" si="52"/>
        <v>0</v>
      </c>
      <c r="AP22" s="192">
        <f t="shared" si="52"/>
        <v>74100</v>
      </c>
      <c r="AQ22" s="192"/>
      <c r="AR22" s="192">
        <f t="shared" si="52"/>
        <v>0</v>
      </c>
      <c r="AS22" s="192"/>
      <c r="AT22" s="192">
        <f t="shared" si="52"/>
        <v>74100</v>
      </c>
      <c r="AU22" s="192">
        <f t="shared" si="52"/>
        <v>0</v>
      </c>
      <c r="AV22" s="192">
        <f t="shared" si="52"/>
        <v>0</v>
      </c>
    </row>
    <row r="23" spans="1:48" s="44" customFormat="1" ht="20.25" customHeight="1" x14ac:dyDescent="0.25">
      <c r="A23" s="232" t="s">
        <v>447</v>
      </c>
      <c r="B23" s="233"/>
      <c r="C23" s="232" t="s">
        <v>446</v>
      </c>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3"/>
      <c r="AS23" s="38"/>
      <c r="AT23" s="235"/>
      <c r="AU23" s="236"/>
      <c r="AV23" s="237"/>
    </row>
    <row r="24" spans="1:48" s="173" customFormat="1" ht="102" x14ac:dyDescent="0.25">
      <c r="A24" s="175" t="s">
        <v>526</v>
      </c>
      <c r="B24" s="174" t="s">
        <v>528</v>
      </c>
      <c r="C24" s="175" t="s">
        <v>529</v>
      </c>
      <c r="D24" s="174" t="s">
        <v>530</v>
      </c>
      <c r="E24" s="195"/>
      <c r="F24" s="427" t="s">
        <v>531</v>
      </c>
      <c r="G24" s="187"/>
      <c r="H24" s="165"/>
      <c r="I24" s="165"/>
      <c r="J24" s="178">
        <f t="shared" ref="J24:J26" si="53">G24*H24*I24</f>
        <v>0</v>
      </c>
      <c r="K24" s="196"/>
      <c r="L24" s="197"/>
      <c r="M24" s="165"/>
      <c r="N24" s="165"/>
      <c r="O24" s="165"/>
      <c r="P24" s="165"/>
      <c r="Q24" s="165"/>
      <c r="R24" s="179">
        <f t="shared" ref="R24:R26" si="54">(K24*L24*M24*N24)+(K24*P24)+(K24*L24*O24)+(K24*L24*Q24)</f>
        <v>0</v>
      </c>
      <c r="S24" s="170"/>
      <c r="T24" s="170"/>
      <c r="U24" s="180">
        <f t="shared" ref="U24:U26" si="55">S24*T24</f>
        <v>0</v>
      </c>
      <c r="V24" s="170"/>
      <c r="W24" s="170"/>
      <c r="X24" s="180">
        <f t="shared" ref="X24:X26" si="56">V24*W24</f>
        <v>0</v>
      </c>
      <c r="Y24" s="170"/>
      <c r="Z24" s="170"/>
      <c r="AA24" s="180">
        <f t="shared" ref="AA24:AA26" si="57">Y24*Z24</f>
        <v>0</v>
      </c>
      <c r="AB24" s="170"/>
      <c r="AC24" s="170"/>
      <c r="AD24" s="180">
        <f t="shared" ref="AD24:AD26" si="58">AB24*AC24</f>
        <v>0</v>
      </c>
      <c r="AE24" s="170"/>
      <c r="AF24" s="170"/>
      <c r="AG24" s="180">
        <f t="shared" ref="AG24:AG26" si="59">AE24*AF24</f>
        <v>0</v>
      </c>
      <c r="AH24" s="170">
        <v>80000</v>
      </c>
      <c r="AI24" s="170"/>
      <c r="AJ24" s="180">
        <f t="shared" ref="AJ24:AJ26" si="60">AH24+AI24</f>
        <v>80000</v>
      </c>
      <c r="AK24" s="180"/>
      <c r="AL24" s="181">
        <f t="shared" ref="AL24:AL26" si="61">AJ24+AG24+AD24+AA24+X24+U24+R24+J24+AK24</f>
        <v>80000</v>
      </c>
      <c r="AM24" s="188">
        <f>SUM(AL24:AL25)</f>
        <v>80000</v>
      </c>
      <c r="AN24" s="182"/>
      <c r="AO24" s="182"/>
      <c r="AP24" s="222">
        <v>80000</v>
      </c>
      <c r="AQ24" s="182" t="s">
        <v>532</v>
      </c>
      <c r="AR24" s="182"/>
      <c r="AS24" s="183"/>
      <c r="AT24" s="222">
        <v>80000</v>
      </c>
      <c r="AU24" s="182"/>
      <c r="AV24" s="182"/>
    </row>
    <row r="25" spans="1:48" s="184" customFormat="1" ht="114.75" x14ac:dyDescent="0.25">
      <c r="A25" s="175" t="s">
        <v>527</v>
      </c>
      <c r="B25" s="174" t="s">
        <v>533</v>
      </c>
      <c r="C25" s="175" t="s">
        <v>529</v>
      </c>
      <c r="D25" s="174" t="s">
        <v>534</v>
      </c>
      <c r="E25" s="176"/>
      <c r="F25" s="228" t="s">
        <v>479</v>
      </c>
      <c r="G25" s="177"/>
      <c r="H25" s="177"/>
      <c r="I25" s="177"/>
      <c r="J25" s="178">
        <f t="shared" si="53"/>
        <v>0</v>
      </c>
      <c r="K25" s="177"/>
      <c r="L25" s="177"/>
      <c r="M25" s="177"/>
      <c r="N25" s="177"/>
      <c r="O25" s="177"/>
      <c r="P25" s="177"/>
      <c r="Q25" s="165"/>
      <c r="R25" s="179">
        <f t="shared" si="54"/>
        <v>0</v>
      </c>
      <c r="S25" s="170"/>
      <c r="T25" s="170"/>
      <c r="U25" s="180">
        <f t="shared" si="55"/>
        <v>0</v>
      </c>
      <c r="V25" s="170"/>
      <c r="W25" s="170"/>
      <c r="X25" s="180">
        <f t="shared" si="56"/>
        <v>0</v>
      </c>
      <c r="Y25" s="170"/>
      <c r="Z25" s="170"/>
      <c r="AA25" s="180">
        <f t="shared" si="57"/>
        <v>0</v>
      </c>
      <c r="AB25" s="170"/>
      <c r="AC25" s="170"/>
      <c r="AD25" s="180">
        <f t="shared" si="58"/>
        <v>0</v>
      </c>
      <c r="AE25" s="170"/>
      <c r="AF25" s="170"/>
      <c r="AG25" s="180">
        <f t="shared" si="59"/>
        <v>0</v>
      </c>
      <c r="AH25" s="170"/>
      <c r="AI25" s="170"/>
      <c r="AJ25" s="180">
        <f t="shared" si="60"/>
        <v>0</v>
      </c>
      <c r="AK25" s="180"/>
      <c r="AL25" s="181">
        <f t="shared" si="61"/>
        <v>0</v>
      </c>
      <c r="AM25" s="182"/>
      <c r="AN25" s="182"/>
      <c r="AO25" s="182"/>
      <c r="AP25" s="182"/>
      <c r="AQ25" s="182"/>
      <c r="AR25" s="182"/>
      <c r="AS25" s="183"/>
      <c r="AT25" s="182"/>
      <c r="AU25" s="182"/>
      <c r="AV25" s="182"/>
    </row>
    <row r="26" spans="1:48" s="190" customFormat="1" ht="76.5" x14ac:dyDescent="0.25">
      <c r="A26" s="175" t="s">
        <v>535</v>
      </c>
      <c r="B26" s="174" t="s">
        <v>536</v>
      </c>
      <c r="C26" s="175" t="s">
        <v>529</v>
      </c>
      <c r="D26" s="174" t="s">
        <v>537</v>
      </c>
      <c r="E26" s="185"/>
      <c r="F26" s="228" t="s">
        <v>479</v>
      </c>
      <c r="G26" s="187"/>
      <c r="H26" s="165"/>
      <c r="I26" s="165"/>
      <c r="J26" s="178">
        <f t="shared" si="53"/>
        <v>0</v>
      </c>
      <c r="K26" s="196"/>
      <c r="L26" s="197"/>
      <c r="M26" s="165"/>
      <c r="N26" s="165"/>
      <c r="O26" s="165"/>
      <c r="P26" s="165"/>
      <c r="Q26" s="165"/>
      <c r="R26" s="179">
        <f t="shared" si="54"/>
        <v>0</v>
      </c>
      <c r="S26" s="170"/>
      <c r="T26" s="170"/>
      <c r="U26" s="180">
        <f t="shared" si="55"/>
        <v>0</v>
      </c>
      <c r="V26" s="170"/>
      <c r="W26" s="170"/>
      <c r="X26" s="180">
        <f t="shared" si="56"/>
        <v>0</v>
      </c>
      <c r="Y26" s="170"/>
      <c r="Z26" s="170"/>
      <c r="AA26" s="180">
        <f t="shared" si="57"/>
        <v>0</v>
      </c>
      <c r="AB26" s="170"/>
      <c r="AC26" s="170"/>
      <c r="AD26" s="180">
        <f t="shared" si="58"/>
        <v>0</v>
      </c>
      <c r="AE26" s="170"/>
      <c r="AF26" s="170"/>
      <c r="AG26" s="180">
        <f t="shared" si="59"/>
        <v>0</v>
      </c>
      <c r="AH26" s="170"/>
      <c r="AI26" s="170"/>
      <c r="AJ26" s="180">
        <f t="shared" si="60"/>
        <v>0</v>
      </c>
      <c r="AK26" s="180"/>
      <c r="AL26" s="181">
        <f t="shared" si="61"/>
        <v>0</v>
      </c>
      <c r="AM26" s="188">
        <f>SUM(AL26:AL26)</f>
        <v>0</v>
      </c>
      <c r="AN26" s="182"/>
      <c r="AO26" s="182"/>
      <c r="AP26" s="182"/>
      <c r="AQ26" s="182"/>
      <c r="AR26" s="182"/>
      <c r="AS26" s="183"/>
      <c r="AT26" s="182"/>
      <c r="AU26" s="182"/>
      <c r="AV26" s="182"/>
    </row>
    <row r="27" spans="1:48" s="44" customFormat="1" ht="20.25" customHeight="1" x14ac:dyDescent="0.25">
      <c r="A27" s="232" t="s">
        <v>448</v>
      </c>
      <c r="B27" s="233"/>
      <c r="C27" s="232" t="s">
        <v>449</v>
      </c>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3"/>
      <c r="AS27" s="38"/>
      <c r="AT27" s="235"/>
      <c r="AU27" s="236"/>
      <c r="AV27" s="237"/>
    </row>
    <row r="28" spans="1:48" s="190" customFormat="1" ht="51" x14ac:dyDescent="0.25">
      <c r="A28" s="175" t="s">
        <v>538</v>
      </c>
      <c r="B28" s="174" t="s">
        <v>539</v>
      </c>
      <c r="C28" s="175" t="s">
        <v>529</v>
      </c>
      <c r="D28" s="174" t="s">
        <v>540</v>
      </c>
      <c r="E28" s="195"/>
      <c r="F28" s="176" t="s">
        <v>479</v>
      </c>
      <c r="G28" s="187"/>
      <c r="H28" s="165"/>
      <c r="I28" s="165"/>
      <c r="J28" s="178">
        <f t="shared" ref="J28" si="62">G28*H28*I28</f>
        <v>0</v>
      </c>
      <c r="K28" s="196"/>
      <c r="L28" s="197"/>
      <c r="M28" s="165"/>
      <c r="N28" s="165"/>
      <c r="O28" s="165"/>
      <c r="P28" s="165"/>
      <c r="Q28" s="165"/>
      <c r="R28" s="179">
        <f t="shared" ref="R28" si="63">(K28*L28*M28*N28)+(K28*P28)+(K28*L28*O28)+(K28*L28*Q28)</f>
        <v>0</v>
      </c>
      <c r="S28" s="170"/>
      <c r="T28" s="170"/>
      <c r="U28" s="180">
        <f t="shared" ref="U28" si="64">S28*T28</f>
        <v>0</v>
      </c>
      <c r="V28" s="170"/>
      <c r="W28" s="170"/>
      <c r="X28" s="180">
        <f t="shared" ref="X28" si="65">V28*W28</f>
        <v>0</v>
      </c>
      <c r="Y28" s="170"/>
      <c r="Z28" s="170"/>
      <c r="AA28" s="180">
        <f t="shared" ref="AA28" si="66">Y28*Z28</f>
        <v>0</v>
      </c>
      <c r="AB28" s="170"/>
      <c r="AC28" s="170"/>
      <c r="AD28" s="180">
        <f t="shared" ref="AD28" si="67">AB28*AC28</f>
        <v>0</v>
      </c>
      <c r="AE28" s="170"/>
      <c r="AF28" s="170"/>
      <c r="AG28" s="180">
        <f t="shared" ref="AG28" si="68">AE28*AF28</f>
        <v>0</v>
      </c>
      <c r="AH28" s="170"/>
      <c r="AI28" s="170"/>
      <c r="AJ28" s="180">
        <f t="shared" ref="AJ28" si="69">AH28+AI28</f>
        <v>0</v>
      </c>
      <c r="AK28" s="180"/>
      <c r="AL28" s="181">
        <f t="shared" ref="AL28" si="70">AJ28+AG28+AD28+AA28+X28+U28+R28+J28+AK28</f>
        <v>0</v>
      </c>
      <c r="AM28" s="182"/>
      <c r="AN28" s="182"/>
      <c r="AO28" s="182"/>
      <c r="AP28" s="182"/>
      <c r="AQ28" s="182"/>
      <c r="AR28" s="182"/>
      <c r="AS28" s="183"/>
      <c r="AT28" s="182"/>
      <c r="AU28" s="182"/>
      <c r="AV28" s="182"/>
    </row>
  </sheetData>
  <mergeCells count="54">
    <mergeCell ref="A23:B23"/>
    <mergeCell ref="C23:AR23"/>
    <mergeCell ref="AT23:AV23"/>
    <mergeCell ref="A27:B27"/>
    <mergeCell ref="C27:AR27"/>
    <mergeCell ref="AT27:AV27"/>
    <mergeCell ref="AE2:AG3"/>
    <mergeCell ref="A16:B16"/>
    <mergeCell ref="C16:AR16"/>
    <mergeCell ref="AT16:AV16"/>
    <mergeCell ref="A19:B19"/>
    <mergeCell ref="C19:AR19"/>
    <mergeCell ref="AT19:AV19"/>
    <mergeCell ref="A6:B6"/>
    <mergeCell ref="C6:AR6"/>
    <mergeCell ref="AT6:AV6"/>
    <mergeCell ref="A8:B8"/>
    <mergeCell ref="C8:AR8"/>
    <mergeCell ref="AT8:AV8"/>
    <mergeCell ref="A10:B10"/>
    <mergeCell ref="C10:AR10"/>
    <mergeCell ref="AT10:AV10"/>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12:B12"/>
    <mergeCell ref="C12:AR12"/>
    <mergeCell ref="AT12:AV12"/>
    <mergeCell ref="AN2:AO2"/>
    <mergeCell ref="AP2:AQ2"/>
    <mergeCell ref="AR2:AR4"/>
    <mergeCell ref="S3:U3"/>
    <mergeCell ref="V3:X3"/>
    <mergeCell ref="Y3:AA3"/>
    <mergeCell ref="AB3:AD3"/>
    <mergeCell ref="AN3:AN4"/>
    <mergeCell ref="AO3:AO4"/>
    <mergeCell ref="AP3:AP4"/>
    <mergeCell ref="S2:X2"/>
    <mergeCell ref="Y2:A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3"/>
  <sheetViews>
    <sheetView topLeftCell="A4" workbookViewId="0">
      <selection activeCell="F7" sqref="F7:F9"/>
    </sheetView>
  </sheetViews>
  <sheetFormatPr defaultRowHeight="12.75" x14ac:dyDescent="0.25"/>
  <cols>
    <col min="1" max="1" width="6.5703125" style="73" customWidth="1"/>
    <col min="2" max="2" width="22" style="73" customWidth="1"/>
    <col min="3" max="3" width="22.5703125" style="73" customWidth="1"/>
    <col min="4" max="4" width="20.42578125" style="73" customWidth="1"/>
    <col min="5" max="5" width="26.5703125" style="73" customWidth="1"/>
    <col min="6" max="6" width="18.140625" style="73" customWidth="1"/>
    <col min="7" max="7" width="13.85546875" style="73" customWidth="1"/>
    <col min="8" max="37" width="9.28515625" style="73" bestFit="1" customWidth="1"/>
    <col min="38" max="38" width="9.5703125" style="73" bestFit="1" customWidth="1"/>
    <col min="39" max="39" width="10.140625" style="73" bestFit="1" customWidth="1"/>
    <col min="40" max="42" width="9.28515625" style="73" bestFit="1" customWidth="1"/>
    <col min="43" max="43" width="9.140625" style="73"/>
    <col min="44" max="44" width="9.28515625" style="73" bestFit="1" customWidth="1"/>
    <col min="45" max="45" width="9.140625" style="73"/>
    <col min="46" max="48" width="9.28515625" style="73" bestFit="1" customWidth="1"/>
    <col min="49"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2" t="s">
        <v>180</v>
      </c>
      <c r="B6" s="233"/>
      <c r="C6" s="232" t="s">
        <v>181</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67" customFormat="1" ht="148.5" customHeight="1" x14ac:dyDescent="0.25">
      <c r="A7" s="45" t="s">
        <v>157</v>
      </c>
      <c r="B7" s="46" t="s">
        <v>158</v>
      </c>
      <c r="C7" s="45" t="s">
        <v>159</v>
      </c>
      <c r="D7" s="46" t="s">
        <v>160</v>
      </c>
      <c r="E7" s="57" t="s">
        <v>161</v>
      </c>
      <c r="F7" s="116" t="s">
        <v>479</v>
      </c>
      <c r="G7" s="116"/>
      <c r="H7" s="50"/>
      <c r="I7" s="50"/>
      <c r="J7" s="115"/>
      <c r="K7" s="86"/>
      <c r="L7" s="54"/>
      <c r="M7" s="50"/>
      <c r="N7" s="50"/>
      <c r="O7" s="50"/>
      <c r="P7" s="50"/>
      <c r="Q7" s="50"/>
      <c r="R7" s="93"/>
      <c r="S7" s="52"/>
      <c r="T7" s="52"/>
      <c r="U7" s="51"/>
      <c r="V7" s="52"/>
      <c r="W7" s="52"/>
      <c r="X7" s="51"/>
      <c r="Y7" s="52"/>
      <c r="Z7" s="52"/>
      <c r="AA7" s="51"/>
      <c r="AB7" s="52"/>
      <c r="AC7" s="52"/>
      <c r="AD7" s="51"/>
      <c r="AE7" s="52"/>
      <c r="AF7" s="52"/>
      <c r="AG7" s="51"/>
      <c r="AH7" s="52"/>
      <c r="AI7" s="52"/>
      <c r="AJ7" s="51"/>
      <c r="AK7" s="51"/>
      <c r="AL7" s="53"/>
      <c r="AM7" s="86"/>
      <c r="AN7" s="54"/>
      <c r="AO7" s="54"/>
      <c r="AP7" s="54"/>
      <c r="AQ7" s="54"/>
      <c r="AR7" s="54"/>
      <c r="AS7" s="55"/>
      <c r="AT7" s="54" t="s">
        <v>162</v>
      </c>
      <c r="AU7" s="54"/>
      <c r="AV7" s="54"/>
    </row>
    <row r="8" spans="1:67" s="67" customFormat="1" ht="148.5" customHeight="1" x14ac:dyDescent="0.25">
      <c r="A8" s="45" t="s">
        <v>163</v>
      </c>
      <c r="B8" s="46" t="s">
        <v>164</v>
      </c>
      <c r="C8" s="45" t="s">
        <v>159</v>
      </c>
      <c r="D8" s="46" t="s">
        <v>165</v>
      </c>
      <c r="E8" s="57" t="s">
        <v>166</v>
      </c>
      <c r="F8" s="116" t="s">
        <v>479</v>
      </c>
      <c r="G8" s="116"/>
      <c r="H8" s="50"/>
      <c r="I8" s="50"/>
      <c r="J8" s="115"/>
      <c r="K8" s="86"/>
      <c r="L8" s="54"/>
      <c r="M8" s="50"/>
      <c r="N8" s="50"/>
      <c r="O8" s="50"/>
      <c r="P8" s="50"/>
      <c r="Q8" s="50"/>
      <c r="R8" s="93">
        <f t="shared" ref="R8:R12" si="0">(K8*L8*M8*N8)+(K8*P8)+(K8*L8*O8)+(K8*L8*Q8)</f>
        <v>0</v>
      </c>
      <c r="S8" s="52"/>
      <c r="T8" s="52"/>
      <c r="U8" s="51">
        <f t="shared" ref="U8:U12" si="1">S8*T8</f>
        <v>0</v>
      </c>
      <c r="V8" s="52"/>
      <c r="W8" s="52"/>
      <c r="X8" s="51">
        <f t="shared" ref="X8:X12" si="2">V8*W8</f>
        <v>0</v>
      </c>
      <c r="Y8" s="52"/>
      <c r="Z8" s="52"/>
      <c r="AA8" s="51">
        <f t="shared" ref="AA8:AA12" si="3">Y8*Z8</f>
        <v>0</v>
      </c>
      <c r="AB8" s="52"/>
      <c r="AC8" s="52"/>
      <c r="AD8" s="51">
        <f t="shared" ref="AD8:AD12" si="4">AB8*AC8</f>
        <v>0</v>
      </c>
      <c r="AE8" s="52"/>
      <c r="AF8" s="52"/>
      <c r="AG8" s="51">
        <f t="shared" ref="AG8:AG12" si="5">AE8*AF8</f>
        <v>0</v>
      </c>
      <c r="AH8" s="52"/>
      <c r="AI8" s="52"/>
      <c r="AJ8" s="51">
        <f t="shared" ref="AJ8:AJ12" si="6">AH8+AI8</f>
        <v>0</v>
      </c>
      <c r="AK8" s="51"/>
      <c r="AL8" s="53">
        <f>AJ8+AG8+AD8+AA8+X8+U8+R8+G8+AK8</f>
        <v>0</v>
      </c>
      <c r="AM8" s="86">
        <f>SUM(AL8:AL10)</f>
        <v>0</v>
      </c>
      <c r="AN8" s="54"/>
      <c r="AO8" s="54"/>
      <c r="AP8" s="54"/>
      <c r="AQ8" s="54"/>
      <c r="AR8" s="54"/>
      <c r="AS8" s="55"/>
      <c r="AT8" s="54"/>
      <c r="AU8" s="54"/>
      <c r="AV8" s="54"/>
    </row>
    <row r="9" spans="1:67" s="67" customFormat="1" ht="148.5" customHeight="1" x14ac:dyDescent="0.25">
      <c r="A9" s="45" t="s">
        <v>167</v>
      </c>
      <c r="B9" s="46" t="s">
        <v>168</v>
      </c>
      <c r="C9" s="45" t="s">
        <v>159</v>
      </c>
      <c r="D9" s="46" t="s">
        <v>169</v>
      </c>
      <c r="E9" s="57" t="s">
        <v>170</v>
      </c>
      <c r="F9" s="116" t="s">
        <v>479</v>
      </c>
      <c r="G9" s="116"/>
      <c r="H9" s="50"/>
      <c r="I9" s="50"/>
      <c r="J9" s="115"/>
      <c r="K9" s="86"/>
      <c r="L9" s="54"/>
      <c r="M9" s="50"/>
      <c r="N9" s="50"/>
      <c r="O9" s="50"/>
      <c r="P9" s="50"/>
      <c r="Q9" s="50"/>
      <c r="R9" s="93">
        <f t="shared" ref="R9" si="7">(K9*L9*M9*N9)+(K9*P9)+(K9*L9*O9)+(K9*L9*Q9)</f>
        <v>0</v>
      </c>
      <c r="S9" s="52"/>
      <c r="T9" s="52"/>
      <c r="U9" s="51">
        <f t="shared" ref="U9" si="8">S9*T9</f>
        <v>0</v>
      </c>
      <c r="V9" s="52"/>
      <c r="W9" s="52"/>
      <c r="X9" s="51">
        <f t="shared" ref="X9" si="9">V9*W9</f>
        <v>0</v>
      </c>
      <c r="Y9" s="52"/>
      <c r="Z9" s="52"/>
      <c r="AA9" s="51">
        <f t="shared" ref="AA9" si="10">Y9*Z9</f>
        <v>0</v>
      </c>
      <c r="AB9" s="52"/>
      <c r="AC9" s="52"/>
      <c r="AD9" s="51">
        <f t="shared" ref="AD9" si="11">AB9*AC9</f>
        <v>0</v>
      </c>
      <c r="AE9" s="52"/>
      <c r="AF9" s="52"/>
      <c r="AG9" s="51">
        <f t="shared" ref="AG9" si="12">AE9*AF9</f>
        <v>0</v>
      </c>
      <c r="AH9" s="52"/>
      <c r="AI9" s="52"/>
      <c r="AJ9" s="51">
        <f t="shared" ref="AJ9" si="13">AH9+AI9</f>
        <v>0</v>
      </c>
      <c r="AK9" s="51"/>
      <c r="AL9" s="53">
        <f>AJ9+AG9+AD9+AA9+X9+U9+R9+G9+AK9</f>
        <v>0</v>
      </c>
      <c r="AM9" s="86"/>
      <c r="AN9" s="54"/>
      <c r="AO9" s="54"/>
      <c r="AP9" s="54"/>
      <c r="AQ9" s="54"/>
      <c r="AR9" s="54"/>
      <c r="AS9" s="55"/>
      <c r="AT9" s="54"/>
      <c r="AU9" s="54"/>
      <c r="AV9" s="54"/>
    </row>
    <row r="10" spans="1:67" s="65" customFormat="1" ht="20.25" customHeight="1" x14ac:dyDescent="0.25">
      <c r="A10" s="232" t="s">
        <v>222</v>
      </c>
      <c r="B10" s="233"/>
      <c r="C10" s="232" t="s">
        <v>223</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3"/>
    </row>
    <row r="11" spans="1:67" s="67" customFormat="1" ht="148.5" customHeight="1" x14ac:dyDescent="0.25">
      <c r="A11" s="45" t="s">
        <v>171</v>
      </c>
      <c r="B11" s="46" t="s">
        <v>172</v>
      </c>
      <c r="C11" s="45" t="s">
        <v>159</v>
      </c>
      <c r="D11" s="46" t="s">
        <v>173</v>
      </c>
      <c r="E11" s="57" t="s">
        <v>174</v>
      </c>
      <c r="F11" s="116" t="s">
        <v>479</v>
      </c>
      <c r="G11" s="116"/>
      <c r="H11" s="50"/>
      <c r="I11" s="50"/>
      <c r="J11" s="115"/>
      <c r="K11" s="86"/>
      <c r="L11" s="54"/>
      <c r="M11" s="50"/>
      <c r="N11" s="50"/>
      <c r="O11" s="50"/>
      <c r="P11" s="50"/>
      <c r="Q11" s="50"/>
      <c r="R11" s="93">
        <f t="shared" si="0"/>
        <v>0</v>
      </c>
      <c r="S11" s="52"/>
      <c r="T11" s="52"/>
      <c r="U11" s="51">
        <f t="shared" si="1"/>
        <v>0</v>
      </c>
      <c r="V11" s="52"/>
      <c r="W11" s="52"/>
      <c r="X11" s="51">
        <f t="shared" si="2"/>
        <v>0</v>
      </c>
      <c r="Y11" s="52"/>
      <c r="Z11" s="52"/>
      <c r="AA11" s="51">
        <f t="shared" si="3"/>
        <v>0</v>
      </c>
      <c r="AB11" s="52"/>
      <c r="AC11" s="52"/>
      <c r="AD11" s="51">
        <f t="shared" si="4"/>
        <v>0</v>
      </c>
      <c r="AE11" s="52"/>
      <c r="AF11" s="52"/>
      <c r="AG11" s="51">
        <f t="shared" si="5"/>
        <v>0</v>
      </c>
      <c r="AH11" s="52"/>
      <c r="AI11" s="52"/>
      <c r="AJ11" s="51">
        <f t="shared" si="6"/>
        <v>0</v>
      </c>
      <c r="AK11" s="51"/>
      <c r="AL11" s="53">
        <f>AJ11+AG11+AD11+AA11+X11+U11+R11+G11+AK11</f>
        <v>0</v>
      </c>
      <c r="AM11" s="86"/>
      <c r="AN11" s="54"/>
      <c r="AO11" s="54"/>
      <c r="AP11" s="54"/>
      <c r="AQ11" s="54"/>
      <c r="AR11" s="54"/>
      <c r="AS11" s="55"/>
      <c r="AT11" s="54"/>
      <c r="AU11" s="54"/>
      <c r="AV11" s="54"/>
    </row>
    <row r="12" spans="1:67" s="67" customFormat="1" ht="148.5" customHeight="1" x14ac:dyDescent="0.25">
      <c r="A12" s="45" t="s">
        <v>175</v>
      </c>
      <c r="B12" s="46" t="s">
        <v>176</v>
      </c>
      <c r="C12" s="45" t="s">
        <v>159</v>
      </c>
      <c r="D12" s="46" t="s">
        <v>177</v>
      </c>
      <c r="E12" s="57" t="s">
        <v>178</v>
      </c>
      <c r="F12" s="116" t="s">
        <v>479</v>
      </c>
      <c r="G12" s="116"/>
      <c r="H12" s="50"/>
      <c r="I12" s="50"/>
      <c r="J12" s="115"/>
      <c r="K12" s="86"/>
      <c r="L12" s="54"/>
      <c r="M12" s="50"/>
      <c r="N12" s="50"/>
      <c r="O12" s="50"/>
      <c r="P12" s="50"/>
      <c r="Q12" s="50"/>
      <c r="R12" s="93">
        <f t="shared" si="0"/>
        <v>0</v>
      </c>
      <c r="S12" s="52"/>
      <c r="T12" s="52"/>
      <c r="U12" s="51">
        <f t="shared" si="1"/>
        <v>0</v>
      </c>
      <c r="V12" s="52"/>
      <c r="W12" s="52"/>
      <c r="X12" s="51">
        <f t="shared" si="2"/>
        <v>0</v>
      </c>
      <c r="Y12" s="52"/>
      <c r="Z12" s="52"/>
      <c r="AA12" s="51">
        <f t="shared" si="3"/>
        <v>0</v>
      </c>
      <c r="AB12" s="52"/>
      <c r="AC12" s="52"/>
      <c r="AD12" s="51">
        <f t="shared" si="4"/>
        <v>0</v>
      </c>
      <c r="AE12" s="52"/>
      <c r="AF12" s="52"/>
      <c r="AG12" s="51">
        <f t="shared" si="5"/>
        <v>0</v>
      </c>
      <c r="AH12" s="52"/>
      <c r="AI12" s="52"/>
      <c r="AJ12" s="51">
        <f t="shared" si="6"/>
        <v>0</v>
      </c>
      <c r="AK12" s="51"/>
      <c r="AL12" s="53">
        <f>AJ12+AG12+AD12+AA12+X12+U12+R12+G12+AK12</f>
        <v>0</v>
      </c>
      <c r="AM12" s="86"/>
      <c r="AN12" s="54"/>
      <c r="AO12" s="54"/>
      <c r="AP12" s="54"/>
      <c r="AQ12" s="54"/>
      <c r="AR12" s="54"/>
      <c r="AS12" s="55"/>
      <c r="AT12" s="54"/>
      <c r="AU12" s="54"/>
      <c r="AV12" s="54"/>
    </row>
    <row r="13" spans="1:67" s="72" customFormat="1" ht="29.25" customHeight="1" x14ac:dyDescent="0.25">
      <c r="A13" s="69" t="s">
        <v>50</v>
      </c>
      <c r="B13" s="69"/>
      <c r="C13" s="69"/>
      <c r="D13" s="69"/>
      <c r="E13" s="69"/>
      <c r="F13" s="69"/>
      <c r="G13" s="70"/>
      <c r="H13" s="71"/>
      <c r="I13" s="71"/>
      <c r="J13" s="70">
        <f t="shared" ref="J13:AP13" si="14">SUM(J7:J12)</f>
        <v>0</v>
      </c>
      <c r="K13" s="70">
        <f t="shared" si="14"/>
        <v>0</v>
      </c>
      <c r="L13" s="70">
        <f t="shared" si="14"/>
        <v>0</v>
      </c>
      <c r="M13" s="70">
        <f t="shared" si="14"/>
        <v>0</v>
      </c>
      <c r="N13" s="70">
        <f t="shared" si="14"/>
        <v>0</v>
      </c>
      <c r="O13" s="70">
        <f t="shared" si="14"/>
        <v>0</v>
      </c>
      <c r="P13" s="70">
        <f t="shared" si="14"/>
        <v>0</v>
      </c>
      <c r="Q13" s="70">
        <f t="shared" si="14"/>
        <v>0</v>
      </c>
      <c r="R13" s="70">
        <f t="shared" si="14"/>
        <v>0</v>
      </c>
      <c r="S13" s="70">
        <f t="shared" si="14"/>
        <v>0</v>
      </c>
      <c r="T13" s="70">
        <f t="shared" si="14"/>
        <v>0</v>
      </c>
      <c r="U13" s="70">
        <f t="shared" si="14"/>
        <v>0</v>
      </c>
      <c r="V13" s="70">
        <f t="shared" si="14"/>
        <v>0</v>
      </c>
      <c r="W13" s="70">
        <f t="shared" si="14"/>
        <v>0</v>
      </c>
      <c r="X13" s="70">
        <f t="shared" si="14"/>
        <v>0</v>
      </c>
      <c r="Y13" s="70">
        <f t="shared" si="14"/>
        <v>0</v>
      </c>
      <c r="Z13" s="70">
        <f t="shared" si="14"/>
        <v>0</v>
      </c>
      <c r="AA13" s="70">
        <f t="shared" si="14"/>
        <v>0</v>
      </c>
      <c r="AB13" s="70">
        <f t="shared" si="14"/>
        <v>0</v>
      </c>
      <c r="AC13" s="70">
        <f t="shared" si="14"/>
        <v>0</v>
      </c>
      <c r="AD13" s="70">
        <f t="shared" si="14"/>
        <v>0</v>
      </c>
      <c r="AE13" s="70">
        <f t="shared" si="14"/>
        <v>0</v>
      </c>
      <c r="AF13" s="70">
        <f t="shared" si="14"/>
        <v>0</v>
      </c>
      <c r="AG13" s="70">
        <f t="shared" si="14"/>
        <v>0</v>
      </c>
      <c r="AH13" s="70">
        <f t="shared" si="14"/>
        <v>0</v>
      </c>
      <c r="AI13" s="70">
        <f t="shared" si="14"/>
        <v>0</v>
      </c>
      <c r="AJ13" s="70">
        <f t="shared" si="14"/>
        <v>0</v>
      </c>
      <c r="AK13" s="70">
        <f t="shared" si="14"/>
        <v>0</v>
      </c>
      <c r="AL13" s="70">
        <f t="shared" si="14"/>
        <v>0</v>
      </c>
      <c r="AM13" s="70">
        <f t="shared" si="14"/>
        <v>0</v>
      </c>
      <c r="AN13" s="70">
        <f t="shared" si="14"/>
        <v>0</v>
      </c>
      <c r="AO13" s="70">
        <f t="shared" si="14"/>
        <v>0</v>
      </c>
      <c r="AP13" s="70">
        <f t="shared" si="14"/>
        <v>0</v>
      </c>
      <c r="AQ13" s="70"/>
      <c r="AR13" s="70">
        <f>SUM(AR7:AR12)</f>
        <v>0</v>
      </c>
      <c r="AS13" s="70"/>
      <c r="AT13" s="70">
        <f>SUM(AT7:AT12)</f>
        <v>0</v>
      </c>
      <c r="AU13" s="70">
        <f>SUM(AU7:AU12)</f>
        <v>0</v>
      </c>
      <c r="AV13" s="70">
        <f>SUM(AV7:AV12)</f>
        <v>0</v>
      </c>
    </row>
  </sheetData>
  <mergeCells count="34">
    <mergeCell ref="A2:A4"/>
    <mergeCell ref="AM1:AM4"/>
    <mergeCell ref="AE2:AG3"/>
    <mergeCell ref="AK1:AK4"/>
    <mergeCell ref="AL1:AL4"/>
    <mergeCell ref="A10:B10"/>
    <mergeCell ref="C10:AV10"/>
    <mergeCell ref="AN2:AO2"/>
    <mergeCell ref="AP2:AQ2"/>
    <mergeCell ref="AR2:AR4"/>
    <mergeCell ref="S3:U3"/>
    <mergeCell ref="V3:X3"/>
    <mergeCell ref="Y3:AA3"/>
    <mergeCell ref="AB3:AD3"/>
    <mergeCell ref="AN3:AN4"/>
    <mergeCell ref="AO3:AO4"/>
    <mergeCell ref="AP3:AP4"/>
    <mergeCell ref="A6:B6"/>
    <mergeCell ref="C6:AV6"/>
    <mergeCell ref="B2:B4"/>
    <mergeCell ref="C2:C4"/>
    <mergeCell ref="AT1:AV1"/>
    <mergeCell ref="D2:D4"/>
    <mergeCell ref="E2:E4"/>
    <mergeCell ref="F2:F4"/>
    <mergeCell ref="G2:J3"/>
    <mergeCell ref="K2:R3"/>
    <mergeCell ref="G1:J1"/>
    <mergeCell ref="K1:AG1"/>
    <mergeCell ref="AH1:AJ3"/>
    <mergeCell ref="S2:X2"/>
    <mergeCell ref="Y2:AD2"/>
    <mergeCell ref="AQ3:AQ4"/>
    <mergeCell ref="AN1:AR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3"/>
  <sheetViews>
    <sheetView zoomScaleNormal="100" workbookViewId="0">
      <selection activeCell="F8" sqref="F8"/>
    </sheetView>
  </sheetViews>
  <sheetFormatPr defaultRowHeight="12.75" x14ac:dyDescent="0.25"/>
  <cols>
    <col min="1" max="1" width="7" style="73" customWidth="1"/>
    <col min="2" max="3" width="19" style="73" customWidth="1"/>
    <col min="4" max="4" width="16" style="73" customWidth="1"/>
    <col min="5" max="5" width="16.42578125" style="73" customWidth="1"/>
    <col min="6" max="6" width="19.7109375" style="73" customWidth="1"/>
    <col min="7" max="17" width="9.28515625" style="73" bestFit="1" customWidth="1"/>
    <col min="18" max="18" width="11.28515625" style="73" bestFit="1" customWidth="1"/>
    <col min="19" max="23" width="9.28515625" style="73" bestFit="1" customWidth="1"/>
    <col min="24" max="24" width="9.5703125" style="73" bestFit="1" customWidth="1"/>
    <col min="25" max="32" width="9.28515625" style="73" bestFit="1" customWidth="1"/>
    <col min="33" max="33" width="9.5703125" style="73" bestFit="1" customWidth="1"/>
    <col min="34" max="36" width="9.28515625" style="73" bestFit="1" customWidth="1"/>
    <col min="37" max="38" width="9.5703125" style="73" bestFit="1" customWidth="1"/>
    <col min="39" max="39" width="11.85546875" style="73" bestFit="1" customWidth="1"/>
    <col min="40" max="40" width="9.5703125" style="73" bestFit="1" customWidth="1"/>
    <col min="41" max="41" width="9.28515625" style="73" bestFit="1" customWidth="1"/>
    <col min="42" max="42" width="11.28515625" style="73" bestFit="1" customWidth="1"/>
    <col min="43" max="43" width="9.140625" style="73"/>
    <col min="44" max="44" width="9.28515625" style="73" bestFit="1" customWidth="1"/>
    <col min="45" max="45" width="9.140625" style="73"/>
    <col min="46" max="48" width="10.140625" style="73" bestFit="1" customWidth="1"/>
    <col min="49" max="16384" width="9.140625" style="73"/>
  </cols>
  <sheetData>
    <row r="1" spans="1:67" s="75" customFormat="1" ht="27.75" customHeight="1" x14ac:dyDescent="0.25">
      <c r="A1" s="74"/>
      <c r="B1" s="74"/>
      <c r="C1" s="74"/>
      <c r="D1" s="74"/>
      <c r="E1" s="74"/>
      <c r="F1" s="74"/>
      <c r="G1" s="306" t="s">
        <v>0</v>
      </c>
      <c r="H1" s="307"/>
      <c r="I1" s="307"/>
      <c r="J1" s="308"/>
      <c r="K1" s="306" t="s">
        <v>1</v>
      </c>
      <c r="L1" s="307"/>
      <c r="M1" s="307"/>
      <c r="N1" s="307"/>
      <c r="O1" s="307"/>
      <c r="P1" s="307"/>
      <c r="Q1" s="307"/>
      <c r="R1" s="307"/>
      <c r="S1" s="307"/>
      <c r="T1" s="307"/>
      <c r="U1" s="307"/>
      <c r="V1" s="307"/>
      <c r="W1" s="307"/>
      <c r="X1" s="307"/>
      <c r="Y1" s="307"/>
      <c r="Z1" s="307"/>
      <c r="AA1" s="307"/>
      <c r="AB1" s="307"/>
      <c r="AC1" s="307"/>
      <c r="AD1" s="307"/>
      <c r="AE1" s="307"/>
      <c r="AF1" s="307"/>
      <c r="AG1" s="308"/>
      <c r="AH1" s="323" t="s">
        <v>2</v>
      </c>
      <c r="AI1" s="324"/>
      <c r="AJ1" s="325"/>
      <c r="AK1" s="303" t="s">
        <v>3</v>
      </c>
      <c r="AL1" s="314" t="s">
        <v>4</v>
      </c>
      <c r="AM1" s="317" t="s">
        <v>5</v>
      </c>
      <c r="AN1" s="309" t="s">
        <v>6</v>
      </c>
      <c r="AO1" s="310"/>
      <c r="AP1" s="310"/>
      <c r="AQ1" s="310"/>
      <c r="AR1" s="311"/>
      <c r="AS1" s="74"/>
      <c r="AT1" s="309" t="s">
        <v>7</v>
      </c>
      <c r="AU1" s="310"/>
      <c r="AV1" s="311"/>
    </row>
    <row r="2" spans="1:67" s="77" customFormat="1" ht="12.75" customHeight="1" x14ac:dyDescent="0.25">
      <c r="A2" s="294" t="s">
        <v>8</v>
      </c>
      <c r="B2" s="294" t="s">
        <v>9</v>
      </c>
      <c r="C2" s="294" t="s">
        <v>10</v>
      </c>
      <c r="D2" s="320" t="s">
        <v>11</v>
      </c>
      <c r="E2" s="294" t="s">
        <v>12</v>
      </c>
      <c r="F2" s="294" t="s">
        <v>13</v>
      </c>
      <c r="G2" s="297" t="s">
        <v>14</v>
      </c>
      <c r="H2" s="298"/>
      <c r="I2" s="298"/>
      <c r="J2" s="299"/>
      <c r="K2" s="297" t="s">
        <v>15</v>
      </c>
      <c r="L2" s="298"/>
      <c r="M2" s="298"/>
      <c r="N2" s="298"/>
      <c r="O2" s="298"/>
      <c r="P2" s="298"/>
      <c r="Q2" s="298"/>
      <c r="R2" s="299"/>
      <c r="S2" s="309" t="s">
        <v>16</v>
      </c>
      <c r="T2" s="310"/>
      <c r="U2" s="310"/>
      <c r="V2" s="310"/>
      <c r="W2" s="310"/>
      <c r="X2" s="311"/>
      <c r="Y2" s="309" t="s">
        <v>17</v>
      </c>
      <c r="Z2" s="310"/>
      <c r="AA2" s="310"/>
      <c r="AB2" s="310"/>
      <c r="AC2" s="310"/>
      <c r="AD2" s="311"/>
      <c r="AE2" s="323" t="s">
        <v>18</v>
      </c>
      <c r="AF2" s="324"/>
      <c r="AG2" s="325"/>
      <c r="AH2" s="329"/>
      <c r="AI2" s="330"/>
      <c r="AJ2" s="331"/>
      <c r="AK2" s="304"/>
      <c r="AL2" s="315"/>
      <c r="AM2" s="318"/>
      <c r="AN2" s="309" t="s">
        <v>19</v>
      </c>
      <c r="AO2" s="311"/>
      <c r="AP2" s="332" t="s">
        <v>20</v>
      </c>
      <c r="AQ2" s="332"/>
      <c r="AR2" s="292" t="s">
        <v>21</v>
      </c>
      <c r="AS2" s="76"/>
      <c r="AT2" s="79"/>
      <c r="AU2" s="79"/>
      <c r="AV2" s="79"/>
    </row>
    <row r="3" spans="1:67" s="77" customFormat="1" ht="12.75" customHeight="1" x14ac:dyDescent="0.25">
      <c r="A3" s="295"/>
      <c r="B3" s="295"/>
      <c r="C3" s="295"/>
      <c r="D3" s="321"/>
      <c r="E3" s="295"/>
      <c r="F3" s="295"/>
      <c r="G3" s="300"/>
      <c r="H3" s="301"/>
      <c r="I3" s="301"/>
      <c r="J3" s="302"/>
      <c r="K3" s="300"/>
      <c r="L3" s="301"/>
      <c r="M3" s="301"/>
      <c r="N3" s="301"/>
      <c r="O3" s="301"/>
      <c r="P3" s="301"/>
      <c r="Q3" s="301"/>
      <c r="R3" s="302"/>
      <c r="S3" s="309" t="s">
        <v>22</v>
      </c>
      <c r="T3" s="310"/>
      <c r="U3" s="311"/>
      <c r="V3" s="309" t="s">
        <v>23</v>
      </c>
      <c r="W3" s="310"/>
      <c r="X3" s="311"/>
      <c r="Y3" s="309" t="s">
        <v>24</v>
      </c>
      <c r="Z3" s="310"/>
      <c r="AA3" s="311"/>
      <c r="AB3" s="309" t="s">
        <v>25</v>
      </c>
      <c r="AC3" s="310"/>
      <c r="AD3" s="311"/>
      <c r="AE3" s="326"/>
      <c r="AF3" s="327"/>
      <c r="AG3" s="328"/>
      <c r="AH3" s="326"/>
      <c r="AI3" s="327"/>
      <c r="AJ3" s="328"/>
      <c r="AK3" s="304"/>
      <c r="AL3" s="315"/>
      <c r="AM3" s="318"/>
      <c r="AN3" s="292" t="s">
        <v>26</v>
      </c>
      <c r="AO3" s="292" t="s">
        <v>27</v>
      </c>
      <c r="AP3" s="292" t="s">
        <v>28</v>
      </c>
      <c r="AQ3" s="292" t="s">
        <v>29</v>
      </c>
      <c r="AR3" s="333"/>
      <c r="AS3" s="78"/>
      <c r="AT3" s="79"/>
      <c r="AU3" s="79"/>
      <c r="AV3" s="79"/>
    </row>
    <row r="4" spans="1:67" s="77" customFormat="1" ht="66" customHeight="1" x14ac:dyDescent="0.25">
      <c r="A4" s="296"/>
      <c r="B4" s="296"/>
      <c r="C4" s="296"/>
      <c r="D4" s="322"/>
      <c r="E4" s="296"/>
      <c r="F4" s="296"/>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5"/>
      <c r="AL4" s="316"/>
      <c r="AM4" s="319"/>
      <c r="AN4" s="293"/>
      <c r="AO4" s="293"/>
      <c r="AP4" s="293"/>
      <c r="AQ4" s="293"/>
      <c r="AR4" s="293"/>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30.75" customHeight="1" x14ac:dyDescent="0.25">
      <c r="A6" s="232" t="s">
        <v>183</v>
      </c>
      <c r="B6" s="233"/>
      <c r="C6" s="232" t="s">
        <v>184</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3"/>
    </row>
    <row r="7" spans="1:67" s="67" customFormat="1" ht="148.5" customHeight="1" x14ac:dyDescent="0.25">
      <c r="A7" s="45" t="s">
        <v>99</v>
      </c>
      <c r="B7" s="46" t="s">
        <v>84</v>
      </c>
      <c r="C7" s="45" t="s">
        <v>85</v>
      </c>
      <c r="D7" s="46" t="s">
        <v>86</v>
      </c>
      <c r="E7" s="57" t="s">
        <v>87</v>
      </c>
      <c r="F7" s="227" t="s">
        <v>479</v>
      </c>
      <c r="G7" s="52"/>
      <c r="H7" s="50"/>
      <c r="I7" s="50"/>
      <c r="J7" s="208"/>
      <c r="K7" s="86"/>
      <c r="L7" s="54"/>
      <c r="M7" s="50"/>
      <c r="N7" s="50"/>
      <c r="O7" s="50"/>
      <c r="P7" s="50"/>
      <c r="Q7" s="50"/>
      <c r="R7" s="93">
        <f t="shared" ref="R7:R10" si="0">(K7*L7*M7*N7)+(K7*P7)+(K7*L7*O7)+(K7*L7*Q7)</f>
        <v>0</v>
      </c>
      <c r="S7" s="52"/>
      <c r="T7" s="52"/>
      <c r="U7" s="51">
        <f t="shared" ref="U7:U10" si="1">S7*T7</f>
        <v>0</v>
      </c>
      <c r="V7" s="52"/>
      <c r="W7" s="52"/>
      <c r="X7" s="51">
        <f t="shared" ref="X7:X10" si="2">V7*W7</f>
        <v>0</v>
      </c>
      <c r="Y7" s="52"/>
      <c r="Z7" s="52"/>
      <c r="AA7" s="51">
        <f t="shared" ref="AA7:AA10" si="3">Y7*Z7</f>
        <v>0</v>
      </c>
      <c r="AB7" s="52"/>
      <c r="AC7" s="52"/>
      <c r="AD7" s="51">
        <f t="shared" ref="AD7:AD10" si="4">AB7*AC7</f>
        <v>0</v>
      </c>
      <c r="AE7" s="52"/>
      <c r="AF7" s="52"/>
      <c r="AG7" s="51">
        <f t="shared" ref="AG7:AG10" si="5">AE7*AF7</f>
        <v>0</v>
      </c>
      <c r="AH7" s="52"/>
      <c r="AI7" s="52"/>
      <c r="AJ7" s="51">
        <f t="shared" ref="AJ7:AJ10" si="6">AH7+AI7</f>
        <v>0</v>
      </c>
      <c r="AK7" s="51"/>
      <c r="AL7" s="53">
        <f t="shared" ref="AL7:AL10" si="7">AJ7+AG7+AD7+AA7+X7+U7+R7+J7+AK7</f>
        <v>0</v>
      </c>
      <c r="AM7" s="122"/>
      <c r="AN7" s="54"/>
      <c r="AO7" s="54"/>
      <c r="AP7" s="54"/>
      <c r="AQ7" s="54"/>
      <c r="AR7" s="54"/>
      <c r="AS7" s="55"/>
      <c r="AT7" s="54"/>
      <c r="AU7" s="54"/>
      <c r="AV7" s="54"/>
    </row>
    <row r="8" spans="1:67" s="56" customFormat="1" ht="153" x14ac:dyDescent="0.25">
      <c r="A8" s="45" t="s">
        <v>100</v>
      </c>
      <c r="B8" s="46" t="s">
        <v>88</v>
      </c>
      <c r="C8" s="45" t="s">
        <v>85</v>
      </c>
      <c r="D8" s="46" t="s">
        <v>89</v>
      </c>
      <c r="E8" s="45" t="s">
        <v>90</v>
      </c>
      <c r="F8" s="45" t="s">
        <v>91</v>
      </c>
      <c r="G8" s="48"/>
      <c r="H8" s="48"/>
      <c r="I8" s="48"/>
      <c r="J8" s="49">
        <f t="shared" ref="J8:J10" si="8">G8*H8*I8</f>
        <v>0</v>
      </c>
      <c r="K8" s="48">
        <v>5</v>
      </c>
      <c r="L8" s="48">
        <v>2</v>
      </c>
      <c r="M8" s="48">
        <v>420</v>
      </c>
      <c r="N8" s="48">
        <v>75</v>
      </c>
      <c r="O8" s="118"/>
      <c r="P8" s="48">
        <v>800</v>
      </c>
      <c r="Q8" s="119">
        <v>300</v>
      </c>
      <c r="R8" s="51">
        <f t="shared" si="0"/>
        <v>322000</v>
      </c>
      <c r="S8" s="52"/>
      <c r="T8" s="52"/>
      <c r="U8" s="51">
        <f t="shared" si="1"/>
        <v>0</v>
      </c>
      <c r="V8" s="52"/>
      <c r="W8" s="52"/>
      <c r="X8" s="51">
        <f t="shared" si="2"/>
        <v>0</v>
      </c>
      <c r="Y8" s="52"/>
      <c r="Z8" s="52"/>
      <c r="AA8" s="51">
        <f t="shared" si="3"/>
        <v>0</v>
      </c>
      <c r="AB8" s="52"/>
      <c r="AC8" s="52"/>
      <c r="AD8" s="51">
        <f t="shared" si="4"/>
        <v>0</v>
      </c>
      <c r="AE8" s="120">
        <v>420</v>
      </c>
      <c r="AF8" s="120">
        <v>3</v>
      </c>
      <c r="AG8" s="51">
        <f t="shared" si="5"/>
        <v>1260</v>
      </c>
      <c r="AH8" s="52"/>
      <c r="AI8" s="52"/>
      <c r="AJ8" s="51">
        <f t="shared" si="6"/>
        <v>0</v>
      </c>
      <c r="AK8" s="51"/>
      <c r="AL8" s="53">
        <f>AJ8+AG8+AD8+AA8+X8+U8+R8+J8+AK8</f>
        <v>323260</v>
      </c>
      <c r="AM8" s="54"/>
      <c r="AN8" s="54"/>
      <c r="AO8" s="54"/>
      <c r="AP8" s="121">
        <v>323260</v>
      </c>
      <c r="AQ8" s="54" t="s">
        <v>92</v>
      </c>
      <c r="AR8" s="54"/>
      <c r="AS8" s="55"/>
      <c r="AT8" s="121">
        <v>323260</v>
      </c>
      <c r="AU8" s="54">
        <v>0</v>
      </c>
      <c r="AV8" s="54">
        <v>0</v>
      </c>
    </row>
    <row r="9" spans="1:67" s="63" customFormat="1" ht="144.75" customHeight="1" x14ac:dyDescent="0.25">
      <c r="A9" s="45" t="s">
        <v>101</v>
      </c>
      <c r="B9" s="46" t="s">
        <v>93</v>
      </c>
      <c r="C9" s="45" t="s">
        <v>85</v>
      </c>
      <c r="D9" s="46" t="s">
        <v>86</v>
      </c>
      <c r="E9" s="45" t="s">
        <v>94</v>
      </c>
      <c r="F9" s="227" t="s">
        <v>479</v>
      </c>
      <c r="G9" s="92"/>
      <c r="H9" s="50"/>
      <c r="I9" s="50"/>
      <c r="J9" s="49">
        <f t="shared" si="8"/>
        <v>0</v>
      </c>
      <c r="K9" s="86"/>
      <c r="L9" s="54"/>
      <c r="M9" s="50"/>
      <c r="N9" s="50"/>
      <c r="O9" s="50"/>
      <c r="P9" s="50"/>
      <c r="Q9" s="50"/>
      <c r="R9" s="93">
        <f t="shared" si="0"/>
        <v>0</v>
      </c>
      <c r="S9" s="52"/>
      <c r="T9" s="52"/>
      <c r="U9" s="51">
        <f t="shared" si="1"/>
        <v>0</v>
      </c>
      <c r="V9" s="52"/>
      <c r="W9" s="52"/>
      <c r="X9" s="51">
        <f t="shared" si="2"/>
        <v>0</v>
      </c>
      <c r="Y9" s="52"/>
      <c r="Z9" s="52"/>
      <c r="AA9" s="51">
        <f t="shared" si="3"/>
        <v>0</v>
      </c>
      <c r="AB9" s="52"/>
      <c r="AC9" s="52"/>
      <c r="AD9" s="51">
        <f t="shared" si="4"/>
        <v>0</v>
      </c>
      <c r="AE9" s="52"/>
      <c r="AF9" s="52"/>
      <c r="AG9" s="51">
        <f t="shared" si="5"/>
        <v>0</v>
      </c>
      <c r="AH9" s="52"/>
      <c r="AI9" s="52"/>
      <c r="AJ9" s="51">
        <f t="shared" si="6"/>
        <v>0</v>
      </c>
      <c r="AK9" s="51"/>
      <c r="AL9" s="53">
        <f t="shared" si="7"/>
        <v>0</v>
      </c>
      <c r="AM9" s="86"/>
      <c r="AN9" s="54"/>
      <c r="AO9" s="54"/>
      <c r="AP9" s="54"/>
      <c r="AQ9" s="54"/>
      <c r="AR9" s="54"/>
      <c r="AS9" s="55"/>
      <c r="AT9" s="54"/>
      <c r="AU9" s="54"/>
      <c r="AV9" s="54"/>
    </row>
    <row r="10" spans="1:67" s="63" customFormat="1" ht="178.5" x14ac:dyDescent="0.25">
      <c r="A10" s="45" t="s">
        <v>102</v>
      </c>
      <c r="B10" s="46" t="s">
        <v>95</v>
      </c>
      <c r="C10" s="45" t="s">
        <v>85</v>
      </c>
      <c r="D10" s="46" t="s">
        <v>96</v>
      </c>
      <c r="E10" s="45" t="s">
        <v>97</v>
      </c>
      <c r="F10" s="45" t="s">
        <v>98</v>
      </c>
      <c r="G10" s="92"/>
      <c r="H10" s="50"/>
      <c r="I10" s="50"/>
      <c r="J10" s="49">
        <f t="shared" si="8"/>
        <v>0</v>
      </c>
      <c r="K10" s="86">
        <v>2</v>
      </c>
      <c r="L10" s="54">
        <v>2</v>
      </c>
      <c r="M10" s="50">
        <v>120</v>
      </c>
      <c r="N10" s="50">
        <v>75</v>
      </c>
      <c r="O10" s="50"/>
      <c r="P10" s="50">
        <v>800</v>
      </c>
      <c r="Q10" s="50">
        <v>300</v>
      </c>
      <c r="R10" s="93">
        <f t="shared" si="0"/>
        <v>38800</v>
      </c>
      <c r="S10" s="52"/>
      <c r="T10" s="52"/>
      <c r="U10" s="51">
        <f t="shared" si="1"/>
        <v>0</v>
      </c>
      <c r="V10" s="52"/>
      <c r="W10" s="52"/>
      <c r="X10" s="51">
        <f t="shared" si="2"/>
        <v>0</v>
      </c>
      <c r="Y10" s="52"/>
      <c r="Z10" s="52"/>
      <c r="AA10" s="51">
        <f t="shared" si="3"/>
        <v>0</v>
      </c>
      <c r="AB10" s="52"/>
      <c r="AC10" s="52"/>
      <c r="AD10" s="51">
        <f t="shared" si="4"/>
        <v>0</v>
      </c>
      <c r="AE10" s="52"/>
      <c r="AF10" s="52"/>
      <c r="AG10" s="51">
        <f t="shared" si="5"/>
        <v>0</v>
      </c>
      <c r="AH10" s="52"/>
      <c r="AI10" s="52"/>
      <c r="AJ10" s="51">
        <f t="shared" si="6"/>
        <v>0</v>
      </c>
      <c r="AK10" s="51">
        <v>15000</v>
      </c>
      <c r="AL10" s="53">
        <f t="shared" si="7"/>
        <v>53800</v>
      </c>
      <c r="AM10" s="54"/>
      <c r="AN10" s="121">
        <v>20000</v>
      </c>
      <c r="AO10" s="54">
        <v>4300</v>
      </c>
      <c r="AP10" s="54"/>
      <c r="AQ10" s="54"/>
      <c r="AR10" s="54">
        <v>33800</v>
      </c>
      <c r="AS10" s="55"/>
      <c r="AT10" s="54">
        <v>0</v>
      </c>
      <c r="AU10" s="121">
        <v>53800</v>
      </c>
      <c r="AV10" s="54">
        <v>0</v>
      </c>
    </row>
    <row r="11" spans="1:67" s="72" customFormat="1" ht="23.25" customHeight="1" x14ac:dyDescent="0.25">
      <c r="A11" s="69" t="s">
        <v>50</v>
      </c>
      <c r="B11" s="69"/>
      <c r="C11" s="69"/>
      <c r="D11" s="69"/>
      <c r="E11" s="69"/>
      <c r="F11" s="69"/>
      <c r="G11" s="70"/>
      <c r="H11" s="71"/>
      <c r="I11" s="71"/>
      <c r="J11" s="70">
        <f t="shared" ref="J11:AP11" si="9">SUM(J6:J10)</f>
        <v>0</v>
      </c>
      <c r="K11" s="70">
        <f t="shared" si="9"/>
        <v>7</v>
      </c>
      <c r="L11" s="70">
        <f t="shared" si="9"/>
        <v>4</v>
      </c>
      <c r="M11" s="70">
        <f t="shared" si="9"/>
        <v>540</v>
      </c>
      <c r="N11" s="70">
        <f t="shared" si="9"/>
        <v>150</v>
      </c>
      <c r="O11" s="70">
        <f t="shared" si="9"/>
        <v>0</v>
      </c>
      <c r="P11" s="70">
        <f t="shared" si="9"/>
        <v>1600</v>
      </c>
      <c r="Q11" s="70">
        <f t="shared" si="9"/>
        <v>600</v>
      </c>
      <c r="R11" s="70">
        <f t="shared" si="9"/>
        <v>360800</v>
      </c>
      <c r="S11" s="70">
        <f t="shared" si="9"/>
        <v>0</v>
      </c>
      <c r="T11" s="70">
        <f t="shared" si="9"/>
        <v>0</v>
      </c>
      <c r="U11" s="70">
        <f t="shared" si="9"/>
        <v>0</v>
      </c>
      <c r="V11" s="70">
        <f t="shared" si="9"/>
        <v>0</v>
      </c>
      <c r="W11" s="70">
        <f t="shared" si="9"/>
        <v>0</v>
      </c>
      <c r="X11" s="70">
        <f t="shared" si="9"/>
        <v>0</v>
      </c>
      <c r="Y11" s="70">
        <f t="shared" si="9"/>
        <v>0</v>
      </c>
      <c r="Z11" s="70">
        <f t="shared" si="9"/>
        <v>0</v>
      </c>
      <c r="AA11" s="70">
        <f t="shared" si="9"/>
        <v>0</v>
      </c>
      <c r="AB11" s="70">
        <f t="shared" si="9"/>
        <v>0</v>
      </c>
      <c r="AC11" s="70">
        <f t="shared" si="9"/>
        <v>0</v>
      </c>
      <c r="AD11" s="70">
        <f t="shared" si="9"/>
        <v>0</v>
      </c>
      <c r="AE11" s="70">
        <f t="shared" si="9"/>
        <v>420</v>
      </c>
      <c r="AF11" s="70">
        <f t="shared" si="9"/>
        <v>3</v>
      </c>
      <c r="AG11" s="70">
        <f t="shared" si="9"/>
        <v>1260</v>
      </c>
      <c r="AH11" s="70">
        <f t="shared" si="9"/>
        <v>0</v>
      </c>
      <c r="AI11" s="70">
        <f t="shared" si="9"/>
        <v>0</v>
      </c>
      <c r="AJ11" s="70">
        <f t="shared" si="9"/>
        <v>0</v>
      </c>
      <c r="AK11" s="70">
        <f t="shared" si="9"/>
        <v>15000</v>
      </c>
      <c r="AL11" s="70">
        <f t="shared" si="9"/>
        <v>377060</v>
      </c>
      <c r="AM11" s="70">
        <f t="shared" si="9"/>
        <v>0</v>
      </c>
      <c r="AN11" s="70">
        <f t="shared" si="9"/>
        <v>20000</v>
      </c>
      <c r="AO11" s="70">
        <f t="shared" si="9"/>
        <v>4300</v>
      </c>
      <c r="AP11" s="70">
        <f t="shared" si="9"/>
        <v>323260</v>
      </c>
      <c r="AQ11" s="70"/>
      <c r="AR11" s="70">
        <f>SUM(AR6:AR10)</f>
        <v>33800</v>
      </c>
      <c r="AS11" s="70"/>
      <c r="AT11" s="70">
        <f>SUM(AT6:AT10)</f>
        <v>323260</v>
      </c>
      <c r="AU11" s="70">
        <f>SUM(AU6:AU10)</f>
        <v>53800</v>
      </c>
      <c r="AV11" s="70">
        <f>SUM(AV6:AV10)</f>
        <v>0</v>
      </c>
    </row>
    <row r="12" spans="1:67" s="65" customFormat="1" ht="30.75" customHeight="1" x14ac:dyDescent="0.25">
      <c r="A12" s="232" t="s">
        <v>244</v>
      </c>
      <c r="B12" s="233"/>
      <c r="C12" s="232" t="s">
        <v>245</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3"/>
    </row>
    <row r="13" spans="1:67" s="67" customFormat="1" ht="122.25" customHeight="1" x14ac:dyDescent="0.25">
      <c r="A13" s="365" t="s">
        <v>226</v>
      </c>
      <c r="B13" s="368" t="s">
        <v>227</v>
      </c>
      <c r="C13" s="365" t="s">
        <v>228</v>
      </c>
      <c r="D13" s="371" t="s">
        <v>229</v>
      </c>
      <c r="E13" s="57" t="s">
        <v>230</v>
      </c>
      <c r="F13" s="57" t="s">
        <v>231</v>
      </c>
      <c r="G13" s="85"/>
      <c r="H13" s="50"/>
      <c r="I13" s="50"/>
      <c r="J13" s="49"/>
      <c r="K13" s="86">
        <v>24</v>
      </c>
      <c r="L13" s="54">
        <v>1</v>
      </c>
      <c r="M13" s="50">
        <v>5</v>
      </c>
      <c r="N13" s="50"/>
      <c r="O13" s="50"/>
      <c r="P13" s="50">
        <v>5000</v>
      </c>
      <c r="Q13" s="50">
        <v>500</v>
      </c>
      <c r="R13" s="87">
        <f>(K13*L13*M13*N13)+(K13*P13)+(K13*L13*O13)+(K13*L13*Q13)</f>
        <v>132000</v>
      </c>
      <c r="S13" s="88">
        <v>6</v>
      </c>
      <c r="T13" s="88">
        <v>300</v>
      </c>
      <c r="U13" s="89">
        <f t="shared" ref="U13:U17" si="10">S13*T13</f>
        <v>1800</v>
      </c>
      <c r="V13" s="88">
        <v>6</v>
      </c>
      <c r="W13" s="88">
        <v>10000</v>
      </c>
      <c r="X13" s="89">
        <f t="shared" ref="X13:X17" si="11">V13*W13</f>
        <v>60000</v>
      </c>
      <c r="Y13" s="88"/>
      <c r="Z13" s="88"/>
      <c r="AA13" s="89">
        <f t="shared" ref="AA13:AA17" si="12">Y13*Z13</f>
        <v>0</v>
      </c>
      <c r="AB13" s="88"/>
      <c r="AC13" s="88"/>
      <c r="AD13" s="89">
        <f t="shared" ref="AD13:AD17" si="13">AB13*AC13</f>
        <v>0</v>
      </c>
      <c r="AE13" s="88">
        <v>24</v>
      </c>
      <c r="AF13" s="88">
        <v>300</v>
      </c>
      <c r="AG13" s="89">
        <f t="shared" ref="AG13:AG17" si="14">AE13*AF13</f>
        <v>7200</v>
      </c>
      <c r="AH13" s="88"/>
      <c r="AI13" s="88"/>
      <c r="AJ13" s="89">
        <f t="shared" ref="AJ13:AJ16" si="15">AH13+AI13</f>
        <v>0</v>
      </c>
      <c r="AK13" s="89">
        <v>15000</v>
      </c>
      <c r="AL13" s="90">
        <f>AJ13+AG13+AD13+AA13+X13+U13+R13+J13+AK13</f>
        <v>216000</v>
      </c>
      <c r="AM13" s="374">
        <f>SUM(AL13:AL15)</f>
        <v>1025700</v>
      </c>
      <c r="AN13" s="54">
        <v>15000</v>
      </c>
      <c r="AO13" s="122" t="s">
        <v>232</v>
      </c>
      <c r="AP13" s="86"/>
      <c r="AQ13" s="54"/>
      <c r="AR13" s="86">
        <v>201000</v>
      </c>
      <c r="AS13" s="55"/>
      <c r="AT13" s="86">
        <f>AL13/3</f>
        <v>72000</v>
      </c>
      <c r="AU13" s="86">
        <f>AL13/3</f>
        <v>72000</v>
      </c>
      <c r="AV13" s="86">
        <f>AL13/3</f>
        <v>72000</v>
      </c>
    </row>
    <row r="14" spans="1:67" s="67" customFormat="1" ht="99.75" customHeight="1" x14ac:dyDescent="0.25">
      <c r="A14" s="366"/>
      <c r="B14" s="369"/>
      <c r="C14" s="366"/>
      <c r="D14" s="372"/>
      <c r="E14" s="57" t="s">
        <v>233</v>
      </c>
      <c r="F14" s="57" t="s">
        <v>231</v>
      </c>
      <c r="G14" s="85"/>
      <c r="H14" s="50"/>
      <c r="I14" s="50"/>
      <c r="J14" s="49">
        <f t="shared" ref="J14:J17" si="16">G14*H14*I14</f>
        <v>0</v>
      </c>
      <c r="K14" s="86">
        <v>45</v>
      </c>
      <c r="L14" s="54">
        <v>2</v>
      </c>
      <c r="M14" s="50">
        <v>5</v>
      </c>
      <c r="N14" s="50">
        <v>50</v>
      </c>
      <c r="O14" s="50">
        <v>2000</v>
      </c>
      <c r="P14" s="50">
        <v>5000</v>
      </c>
      <c r="Q14" s="50">
        <v>500</v>
      </c>
      <c r="R14" s="87">
        <f>(K14*L14*M14*N14)+(K14*P14)+(K14*L14*O14)+(K14*L14*Q14)</f>
        <v>472500</v>
      </c>
      <c r="S14" s="88">
        <v>9</v>
      </c>
      <c r="T14" s="88">
        <v>300</v>
      </c>
      <c r="U14" s="89">
        <f t="shared" si="10"/>
        <v>2700</v>
      </c>
      <c r="V14" s="88">
        <v>9</v>
      </c>
      <c r="W14" s="88">
        <v>10000</v>
      </c>
      <c r="X14" s="89">
        <f t="shared" si="11"/>
        <v>90000</v>
      </c>
      <c r="Y14" s="88"/>
      <c r="Z14" s="88"/>
      <c r="AA14" s="89">
        <f t="shared" si="12"/>
        <v>0</v>
      </c>
      <c r="AB14" s="88"/>
      <c r="AC14" s="88"/>
      <c r="AD14" s="89">
        <f t="shared" si="13"/>
        <v>0</v>
      </c>
      <c r="AE14" s="88">
        <v>45</v>
      </c>
      <c r="AF14" s="88">
        <v>300</v>
      </c>
      <c r="AG14" s="89">
        <f t="shared" si="14"/>
        <v>13500</v>
      </c>
      <c r="AH14" s="88"/>
      <c r="AI14" s="88"/>
      <c r="AJ14" s="89">
        <f t="shared" si="15"/>
        <v>0</v>
      </c>
      <c r="AK14" s="89">
        <v>15000</v>
      </c>
      <c r="AL14" s="90">
        <f t="shared" ref="AL14:AL17" si="17">AJ14+AG14+AD14+AA14+X14+U14+R14+J14+AK14</f>
        <v>593700</v>
      </c>
      <c r="AM14" s="375"/>
      <c r="AN14" s="54">
        <v>30000</v>
      </c>
      <c r="AO14" s="122" t="s">
        <v>232</v>
      </c>
      <c r="AP14" s="86"/>
      <c r="AQ14" s="54"/>
      <c r="AR14" s="86">
        <v>563700</v>
      </c>
      <c r="AS14" s="55"/>
      <c r="AT14" s="86">
        <f>AL14/3</f>
        <v>197900</v>
      </c>
      <c r="AU14" s="86">
        <f>AL14/3</f>
        <v>197900</v>
      </c>
      <c r="AV14" s="86">
        <f>AL14/3</f>
        <v>197900</v>
      </c>
    </row>
    <row r="15" spans="1:67" s="67" customFormat="1" ht="77.25" customHeight="1" x14ac:dyDescent="0.25">
      <c r="A15" s="366"/>
      <c r="B15" s="369"/>
      <c r="C15" s="366"/>
      <c r="D15" s="372"/>
      <c r="E15" s="117" t="s">
        <v>234</v>
      </c>
      <c r="F15" s="57" t="s">
        <v>235</v>
      </c>
      <c r="G15" s="85"/>
      <c r="H15" s="50"/>
      <c r="I15" s="50"/>
      <c r="J15" s="49">
        <f t="shared" si="16"/>
        <v>0</v>
      </c>
      <c r="K15" s="86">
        <v>15</v>
      </c>
      <c r="L15" s="54">
        <v>3</v>
      </c>
      <c r="M15" s="50">
        <v>3</v>
      </c>
      <c r="N15" s="50">
        <v>300</v>
      </c>
      <c r="O15" s="50">
        <v>2400</v>
      </c>
      <c r="P15" s="50"/>
      <c r="Q15" s="50"/>
      <c r="R15" s="87">
        <f>(K15*L15*M15*N15)+(K15*P15)+(K15*L15*O15)+(K15*L15*Q15)</f>
        <v>148500</v>
      </c>
      <c r="S15" s="88"/>
      <c r="T15" s="88"/>
      <c r="U15" s="89">
        <f t="shared" si="10"/>
        <v>0</v>
      </c>
      <c r="V15" s="88"/>
      <c r="W15" s="88"/>
      <c r="X15" s="89">
        <f t="shared" si="11"/>
        <v>0</v>
      </c>
      <c r="Y15" s="88"/>
      <c r="Z15" s="88"/>
      <c r="AA15" s="89">
        <f t="shared" si="12"/>
        <v>0</v>
      </c>
      <c r="AB15" s="88"/>
      <c r="AC15" s="88"/>
      <c r="AD15" s="89">
        <f t="shared" si="13"/>
        <v>0</v>
      </c>
      <c r="AE15" s="88"/>
      <c r="AF15" s="88"/>
      <c r="AG15" s="89">
        <f t="shared" si="14"/>
        <v>0</v>
      </c>
      <c r="AH15" s="88"/>
      <c r="AI15" s="88"/>
      <c r="AJ15" s="89">
        <f t="shared" si="15"/>
        <v>0</v>
      </c>
      <c r="AK15" s="89">
        <f>3*15*1500</f>
        <v>67500</v>
      </c>
      <c r="AL15" s="90">
        <f t="shared" si="17"/>
        <v>216000</v>
      </c>
      <c r="AM15" s="376"/>
      <c r="AN15" s="54">
        <v>36000</v>
      </c>
      <c r="AO15" s="122" t="s">
        <v>232</v>
      </c>
      <c r="AP15" s="86"/>
      <c r="AQ15" s="54"/>
      <c r="AR15" s="86">
        <v>180000</v>
      </c>
      <c r="AS15" s="55"/>
      <c r="AT15" s="86">
        <f>AL15/3</f>
        <v>72000</v>
      </c>
      <c r="AU15" s="86">
        <f>AL15/3</f>
        <v>72000</v>
      </c>
      <c r="AV15" s="86">
        <f>AL15/3</f>
        <v>72000</v>
      </c>
    </row>
    <row r="16" spans="1:67" s="67" customFormat="1" ht="87" customHeight="1" x14ac:dyDescent="0.25">
      <c r="A16" s="367"/>
      <c r="B16" s="370"/>
      <c r="C16" s="367"/>
      <c r="D16" s="373"/>
      <c r="E16" s="117" t="s">
        <v>236</v>
      </c>
      <c r="F16" s="57" t="s">
        <v>237</v>
      </c>
      <c r="G16" s="85">
        <v>2</v>
      </c>
      <c r="H16" s="50">
        <v>1500</v>
      </c>
      <c r="I16" s="50">
        <v>24</v>
      </c>
      <c r="J16" s="49">
        <f t="shared" si="16"/>
        <v>72000</v>
      </c>
      <c r="K16" s="86">
        <v>60</v>
      </c>
      <c r="L16" s="54">
        <v>1</v>
      </c>
      <c r="M16" s="50">
        <v>2</v>
      </c>
      <c r="N16" s="50"/>
      <c r="O16" s="50"/>
      <c r="P16" s="50"/>
      <c r="Q16" s="50"/>
      <c r="R16" s="87">
        <f t="shared" ref="R16:R17" si="18">(K16*L16*M16*N16)+(K16*P16)+(K16*L16*O16)+(K16*L16*Q16)</f>
        <v>0</v>
      </c>
      <c r="S16" s="88">
        <v>240</v>
      </c>
      <c r="T16" s="88">
        <v>100</v>
      </c>
      <c r="U16" s="89">
        <f t="shared" si="10"/>
        <v>24000</v>
      </c>
      <c r="V16" s="88">
        <v>90</v>
      </c>
      <c r="W16" s="88">
        <v>200</v>
      </c>
      <c r="X16" s="89">
        <f t="shared" si="11"/>
        <v>18000</v>
      </c>
      <c r="Y16" s="88">
        <v>2</v>
      </c>
      <c r="Z16" s="88">
        <v>3000</v>
      </c>
      <c r="AA16" s="89">
        <f t="shared" si="12"/>
        <v>6000</v>
      </c>
      <c r="AB16" s="88"/>
      <c r="AC16" s="88"/>
      <c r="AD16" s="89">
        <f t="shared" si="13"/>
        <v>0</v>
      </c>
      <c r="AE16" s="88">
        <v>1500</v>
      </c>
      <c r="AF16" s="88">
        <v>40</v>
      </c>
      <c r="AG16" s="89">
        <f t="shared" si="14"/>
        <v>60000</v>
      </c>
      <c r="AH16" s="88"/>
      <c r="AI16" s="88"/>
      <c r="AJ16" s="89">
        <f t="shared" si="15"/>
        <v>0</v>
      </c>
      <c r="AK16" s="89">
        <v>60000</v>
      </c>
      <c r="AL16" s="90">
        <f t="shared" si="17"/>
        <v>240000</v>
      </c>
      <c r="AM16" s="86">
        <f>AL16</f>
        <v>240000</v>
      </c>
      <c r="AN16" s="54"/>
      <c r="AO16" s="54"/>
      <c r="AP16" s="86"/>
      <c r="AQ16" s="54"/>
      <c r="AR16" s="86">
        <v>240000</v>
      </c>
      <c r="AS16" s="55"/>
      <c r="AT16" s="86">
        <f>J16/2+U16/2+X16/2+AA16+AK16/2</f>
        <v>93000</v>
      </c>
      <c r="AU16" s="86">
        <f>J16/2+U16/2+X16/2+AG16+AK16/2</f>
        <v>147000</v>
      </c>
      <c r="AV16" s="54"/>
    </row>
    <row r="17" spans="1:48" s="63" customFormat="1" ht="220.5" customHeight="1" x14ac:dyDescent="0.25">
      <c r="A17" s="45" t="s">
        <v>238</v>
      </c>
      <c r="B17" s="123" t="s">
        <v>239</v>
      </c>
      <c r="C17" s="45" t="s">
        <v>240</v>
      </c>
      <c r="D17" s="117" t="s">
        <v>241</v>
      </c>
      <c r="E17" s="117" t="s">
        <v>242</v>
      </c>
      <c r="F17" s="57" t="s">
        <v>243</v>
      </c>
      <c r="G17" s="85"/>
      <c r="H17" s="50"/>
      <c r="I17" s="50"/>
      <c r="J17" s="49">
        <f t="shared" si="16"/>
        <v>0</v>
      </c>
      <c r="K17" s="86"/>
      <c r="L17" s="54"/>
      <c r="M17" s="50"/>
      <c r="N17" s="50"/>
      <c r="O17" s="50"/>
      <c r="P17" s="50"/>
      <c r="Q17" s="50"/>
      <c r="R17" s="87">
        <f t="shared" si="18"/>
        <v>0</v>
      </c>
      <c r="S17" s="88"/>
      <c r="T17" s="88"/>
      <c r="U17" s="89">
        <f t="shared" si="10"/>
        <v>0</v>
      </c>
      <c r="V17" s="88"/>
      <c r="W17" s="88"/>
      <c r="X17" s="89">
        <f t="shared" si="11"/>
        <v>0</v>
      </c>
      <c r="Y17" s="88"/>
      <c r="Z17" s="88"/>
      <c r="AA17" s="89">
        <f t="shared" si="12"/>
        <v>0</v>
      </c>
      <c r="AB17" s="88"/>
      <c r="AC17" s="88"/>
      <c r="AD17" s="89">
        <f t="shared" si="13"/>
        <v>0</v>
      </c>
      <c r="AE17" s="88">
        <v>36</v>
      </c>
      <c r="AF17" s="88">
        <v>7600</v>
      </c>
      <c r="AG17" s="89">
        <f t="shared" si="14"/>
        <v>273600</v>
      </c>
      <c r="AH17" s="88"/>
      <c r="AI17" s="88"/>
      <c r="AJ17" s="89">
        <f>AH17+AI17</f>
        <v>0</v>
      </c>
      <c r="AK17" s="89">
        <v>15000</v>
      </c>
      <c r="AL17" s="90">
        <f t="shared" si="17"/>
        <v>288600</v>
      </c>
      <c r="AM17" s="86">
        <f>AL17</f>
        <v>288600</v>
      </c>
      <c r="AN17" s="54"/>
      <c r="AO17" s="54"/>
      <c r="AP17" s="86"/>
      <c r="AQ17" s="54"/>
      <c r="AR17" s="86">
        <v>288600</v>
      </c>
      <c r="AS17" s="55"/>
      <c r="AT17" s="86">
        <f>AL17/3</f>
        <v>96200</v>
      </c>
      <c r="AU17" s="86">
        <f>AL17/3</f>
        <v>96200</v>
      </c>
      <c r="AV17" s="86">
        <f>AL17/3</f>
        <v>96200</v>
      </c>
    </row>
    <row r="18" spans="1:48" s="72" customFormat="1" x14ac:dyDescent="0.25">
      <c r="A18" s="69" t="s">
        <v>50</v>
      </c>
      <c r="B18" s="69"/>
      <c r="C18" s="69"/>
      <c r="D18" s="69"/>
      <c r="E18" s="69"/>
      <c r="F18" s="69"/>
      <c r="G18" s="101"/>
      <c r="H18" s="71"/>
      <c r="I18" s="71"/>
      <c r="J18" s="101">
        <f t="shared" ref="J18:AP18" si="19">SUM(J11:J17)</f>
        <v>72000</v>
      </c>
      <c r="K18" s="101">
        <f t="shared" si="19"/>
        <v>151</v>
      </c>
      <c r="L18" s="101">
        <f t="shared" si="19"/>
        <v>11</v>
      </c>
      <c r="M18" s="101">
        <f t="shared" si="19"/>
        <v>555</v>
      </c>
      <c r="N18" s="101">
        <f t="shared" si="19"/>
        <v>500</v>
      </c>
      <c r="O18" s="101">
        <f t="shared" si="19"/>
        <v>4400</v>
      </c>
      <c r="P18" s="101">
        <f t="shared" si="19"/>
        <v>11600</v>
      </c>
      <c r="Q18" s="101">
        <f t="shared" si="19"/>
        <v>1600</v>
      </c>
      <c r="R18" s="101">
        <f t="shared" si="19"/>
        <v>1113800</v>
      </c>
      <c r="S18" s="101">
        <f t="shared" si="19"/>
        <v>255</v>
      </c>
      <c r="T18" s="101">
        <f t="shared" si="19"/>
        <v>700</v>
      </c>
      <c r="U18" s="101">
        <f t="shared" si="19"/>
        <v>28500</v>
      </c>
      <c r="V18" s="101">
        <f t="shared" si="19"/>
        <v>105</v>
      </c>
      <c r="W18" s="101">
        <f t="shared" si="19"/>
        <v>20200</v>
      </c>
      <c r="X18" s="101">
        <f t="shared" si="19"/>
        <v>168000</v>
      </c>
      <c r="Y18" s="101">
        <f t="shared" si="19"/>
        <v>2</v>
      </c>
      <c r="Z18" s="101">
        <f t="shared" si="19"/>
        <v>3000</v>
      </c>
      <c r="AA18" s="101">
        <f t="shared" si="19"/>
        <v>6000</v>
      </c>
      <c r="AB18" s="101">
        <f t="shared" si="19"/>
        <v>0</v>
      </c>
      <c r="AC18" s="101">
        <f t="shared" si="19"/>
        <v>0</v>
      </c>
      <c r="AD18" s="101">
        <f t="shared" si="19"/>
        <v>0</v>
      </c>
      <c r="AE18" s="101">
        <f t="shared" si="19"/>
        <v>2025</v>
      </c>
      <c r="AF18" s="101">
        <f t="shared" si="19"/>
        <v>8243</v>
      </c>
      <c r="AG18" s="101">
        <f t="shared" si="19"/>
        <v>355560</v>
      </c>
      <c r="AH18" s="101">
        <f t="shared" si="19"/>
        <v>0</v>
      </c>
      <c r="AI18" s="101">
        <f t="shared" si="19"/>
        <v>0</v>
      </c>
      <c r="AJ18" s="101">
        <f t="shared" si="19"/>
        <v>0</v>
      </c>
      <c r="AK18" s="101">
        <f t="shared" si="19"/>
        <v>187500</v>
      </c>
      <c r="AL18" s="101">
        <f t="shared" si="19"/>
        <v>1931360</v>
      </c>
      <c r="AM18" s="101">
        <f t="shared" si="19"/>
        <v>1554300</v>
      </c>
      <c r="AN18" s="101">
        <f t="shared" si="19"/>
        <v>101000</v>
      </c>
      <c r="AO18" s="101">
        <f t="shared" si="19"/>
        <v>4300</v>
      </c>
      <c r="AP18" s="101">
        <f t="shared" si="19"/>
        <v>323260</v>
      </c>
      <c r="AQ18" s="101"/>
      <c r="AR18" s="101">
        <f>SUM(AR11:AR17)</f>
        <v>1507100</v>
      </c>
      <c r="AS18" s="101"/>
      <c r="AT18" s="101">
        <f>SUM(AT11:AT17)</f>
        <v>854360</v>
      </c>
      <c r="AU18" s="101">
        <f>SUM(AU11:AU17)</f>
        <v>638900</v>
      </c>
      <c r="AV18" s="101">
        <f>SUM(AV11:AV17)</f>
        <v>438100</v>
      </c>
    </row>
    <row r="19" spans="1:48" s="65" customFormat="1" ht="30.75" customHeight="1" x14ac:dyDescent="0.25">
      <c r="A19" s="232" t="s">
        <v>246</v>
      </c>
      <c r="B19" s="233"/>
      <c r="C19" s="232" t="s">
        <v>247</v>
      </c>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3"/>
    </row>
    <row r="20" spans="1:48" s="63" customFormat="1" ht="220.5" customHeight="1" x14ac:dyDescent="0.25">
      <c r="A20" s="45" t="s">
        <v>248</v>
      </c>
      <c r="B20" s="123" t="s">
        <v>252</v>
      </c>
      <c r="C20" s="45" t="s">
        <v>256</v>
      </c>
      <c r="D20" s="117"/>
      <c r="E20" s="117"/>
      <c r="F20" s="68" t="s">
        <v>479</v>
      </c>
      <c r="G20" s="85"/>
      <c r="H20" s="50"/>
      <c r="I20" s="50"/>
      <c r="J20" s="49"/>
      <c r="K20" s="86"/>
      <c r="L20" s="54"/>
      <c r="M20" s="50"/>
      <c r="N20" s="50"/>
      <c r="O20" s="50"/>
      <c r="P20" s="50"/>
      <c r="Q20" s="50"/>
      <c r="R20" s="87"/>
      <c r="S20" s="88"/>
      <c r="T20" s="88"/>
      <c r="U20" s="89"/>
      <c r="V20" s="88"/>
      <c r="W20" s="88"/>
      <c r="X20" s="89"/>
      <c r="Y20" s="88"/>
      <c r="Z20" s="88"/>
      <c r="AA20" s="89"/>
      <c r="AB20" s="88"/>
      <c r="AC20" s="88"/>
      <c r="AD20" s="89"/>
      <c r="AE20" s="88"/>
      <c r="AF20" s="88"/>
      <c r="AG20" s="89"/>
      <c r="AH20" s="88"/>
      <c r="AI20" s="88"/>
      <c r="AJ20" s="89"/>
      <c r="AK20" s="89"/>
      <c r="AL20" s="90"/>
      <c r="AM20" s="86"/>
      <c r="AN20" s="54"/>
      <c r="AO20" s="54"/>
      <c r="AP20" s="86"/>
      <c r="AQ20" s="54"/>
      <c r="AR20" s="54"/>
      <c r="AS20" s="55"/>
      <c r="AT20" s="86"/>
      <c r="AU20" s="86"/>
      <c r="AV20" s="86"/>
    </row>
    <row r="21" spans="1:48" s="63" customFormat="1" ht="220.5" customHeight="1" x14ac:dyDescent="0.25">
      <c r="A21" s="45" t="s">
        <v>249</v>
      </c>
      <c r="B21" s="123" t="s">
        <v>253</v>
      </c>
      <c r="C21" s="45" t="s">
        <v>256</v>
      </c>
      <c r="D21" s="117"/>
      <c r="E21" s="117"/>
      <c r="F21" s="68" t="s">
        <v>479</v>
      </c>
      <c r="G21" s="85"/>
      <c r="H21" s="50"/>
      <c r="I21" s="50"/>
      <c r="J21" s="49"/>
      <c r="K21" s="86"/>
      <c r="L21" s="54"/>
      <c r="M21" s="50"/>
      <c r="N21" s="50"/>
      <c r="O21" s="50"/>
      <c r="P21" s="50"/>
      <c r="Q21" s="50"/>
      <c r="R21" s="87"/>
      <c r="S21" s="88"/>
      <c r="T21" s="88"/>
      <c r="U21" s="89"/>
      <c r="V21" s="88"/>
      <c r="W21" s="88"/>
      <c r="X21" s="89"/>
      <c r="Y21" s="88"/>
      <c r="Z21" s="88"/>
      <c r="AA21" s="89"/>
      <c r="AB21" s="88"/>
      <c r="AC21" s="88"/>
      <c r="AD21" s="89"/>
      <c r="AE21" s="88"/>
      <c r="AF21" s="88"/>
      <c r="AG21" s="89"/>
      <c r="AH21" s="88"/>
      <c r="AI21" s="88"/>
      <c r="AJ21" s="89"/>
      <c r="AK21" s="89"/>
      <c r="AL21" s="90"/>
      <c r="AM21" s="86"/>
      <c r="AN21" s="54"/>
      <c r="AO21" s="54"/>
      <c r="AP21" s="86"/>
      <c r="AQ21" s="54"/>
      <c r="AR21" s="54"/>
      <c r="AS21" s="55"/>
      <c r="AT21" s="86"/>
      <c r="AU21" s="86"/>
      <c r="AV21" s="86"/>
    </row>
    <row r="22" spans="1:48" s="63" customFormat="1" ht="220.5" customHeight="1" x14ac:dyDescent="0.25">
      <c r="A22" s="45" t="s">
        <v>250</v>
      </c>
      <c r="B22" s="123" t="s">
        <v>254</v>
      </c>
      <c r="C22" s="45" t="s">
        <v>256</v>
      </c>
      <c r="D22" s="117"/>
      <c r="E22" s="117"/>
      <c r="F22" s="68" t="s">
        <v>479</v>
      </c>
      <c r="G22" s="85"/>
      <c r="H22" s="50"/>
      <c r="I22" s="50"/>
      <c r="J22" s="49"/>
      <c r="K22" s="86"/>
      <c r="L22" s="54"/>
      <c r="M22" s="50"/>
      <c r="N22" s="50"/>
      <c r="O22" s="50"/>
      <c r="P22" s="50"/>
      <c r="Q22" s="50"/>
      <c r="R22" s="87"/>
      <c r="S22" s="88"/>
      <c r="T22" s="88"/>
      <c r="U22" s="89"/>
      <c r="V22" s="88"/>
      <c r="W22" s="88"/>
      <c r="X22" s="89"/>
      <c r="Y22" s="88"/>
      <c r="Z22" s="88"/>
      <c r="AA22" s="89"/>
      <c r="AB22" s="88"/>
      <c r="AC22" s="88"/>
      <c r="AD22" s="89"/>
      <c r="AE22" s="88"/>
      <c r="AF22" s="88"/>
      <c r="AG22" s="89"/>
      <c r="AH22" s="88"/>
      <c r="AI22" s="88"/>
      <c r="AJ22" s="89"/>
      <c r="AK22" s="89"/>
      <c r="AL22" s="90"/>
      <c r="AM22" s="86"/>
      <c r="AN22" s="54"/>
      <c r="AO22" s="54"/>
      <c r="AP22" s="86"/>
      <c r="AQ22" s="54"/>
      <c r="AR22" s="54"/>
      <c r="AS22" s="55"/>
      <c r="AT22" s="86"/>
      <c r="AU22" s="86"/>
      <c r="AV22" s="86"/>
    </row>
    <row r="23" spans="1:48" s="63" customFormat="1" ht="220.5" customHeight="1" x14ac:dyDescent="0.25">
      <c r="A23" s="45" t="s">
        <v>251</v>
      </c>
      <c r="B23" s="123" t="s">
        <v>255</v>
      </c>
      <c r="C23" s="45" t="s">
        <v>256</v>
      </c>
      <c r="D23" s="117"/>
      <c r="E23" s="117"/>
      <c r="F23" s="68" t="s">
        <v>479</v>
      </c>
      <c r="G23" s="85"/>
      <c r="H23" s="50"/>
      <c r="I23" s="50"/>
      <c r="J23" s="49"/>
      <c r="K23" s="86"/>
      <c r="L23" s="54"/>
      <c r="M23" s="50"/>
      <c r="N23" s="50"/>
      <c r="O23" s="50"/>
      <c r="P23" s="50"/>
      <c r="Q23" s="50"/>
      <c r="R23" s="87"/>
      <c r="S23" s="88"/>
      <c r="T23" s="88"/>
      <c r="U23" s="89"/>
      <c r="V23" s="88"/>
      <c r="W23" s="88"/>
      <c r="X23" s="89"/>
      <c r="Y23" s="88"/>
      <c r="Z23" s="88"/>
      <c r="AA23" s="89"/>
      <c r="AB23" s="88"/>
      <c r="AC23" s="88"/>
      <c r="AD23" s="89"/>
      <c r="AE23" s="88"/>
      <c r="AF23" s="88"/>
      <c r="AG23" s="89"/>
      <c r="AH23" s="88"/>
      <c r="AI23" s="88"/>
      <c r="AJ23" s="89"/>
      <c r="AK23" s="89"/>
      <c r="AL23" s="90"/>
      <c r="AM23" s="86"/>
      <c r="AN23" s="54"/>
      <c r="AO23" s="54"/>
      <c r="AP23" s="86"/>
      <c r="AQ23" s="54"/>
      <c r="AR23" s="54"/>
      <c r="AS23" s="55"/>
      <c r="AT23" s="86"/>
      <c r="AU23" s="86"/>
      <c r="AV23" s="86"/>
    </row>
  </sheetData>
  <mergeCells count="41">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12:B12"/>
    <mergeCell ref="C12:AV12"/>
    <mergeCell ref="A19:B19"/>
    <mergeCell ref="C19:AV19"/>
    <mergeCell ref="A13:A16"/>
    <mergeCell ref="B13:B16"/>
    <mergeCell ref="C13:C16"/>
    <mergeCell ref="D13:D16"/>
    <mergeCell ref="AM13:AM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პრიორიტეტი I</vt:lpstr>
      <vt:lpstr>პრიორიტეტი II</vt:lpstr>
      <vt:lpstr>პრიორიტეტი III</vt:lpstr>
      <vt:lpstr>პრიორიტეტი IV</vt:lpstr>
      <vt:lpstr>პრიორიტეტი V</vt:lpstr>
      <vt:lpstr>პრიორიტეტი VI</vt:lpstr>
      <vt:lpstr>პრიორიტეტი VII</vt:lpstr>
      <vt:lpstr>პრიორიტეტი VIII</vt:lpstr>
      <vt:lpstr>პრიორიტეტი IX</vt:lpstr>
      <vt:lpstr>პრიორიტეტი X</vt:lpstr>
      <vt:lpstr>პრიორიტეტი XI</vt:lpstr>
      <vt:lpstr>პრიორიტეტი XII</vt:lpstr>
      <vt:lpstr>პრიორიტეტი XIII</vt:lpstr>
      <vt:lpstr>პრიორიტეტი XIV</vt:lpstr>
      <vt:lpstr>პრიორიტეტი XV</vt:lpstr>
      <vt:lpstr>პრიორიტეტი XVI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2019-07-24T13:00:27Z</dcterms:modified>
</cp:coreProperties>
</file>